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tabRatio="706" activeTab="0"/>
  </bookViews>
  <sheets>
    <sheet name="приложение 2" sheetId="1" r:id="rId1"/>
    <sheet name="приложение 3" sheetId="2" r:id="rId2"/>
    <sheet name="приложени 4" sheetId="3" r:id="rId3"/>
    <sheet name="приложение 5" sheetId="4" r:id="rId4"/>
  </sheets>
  <definedNames>
    <definedName name="_xlnm.Print_Area" localSheetId="2">'приложени 4'!$A$1:$D$303</definedName>
    <definedName name="_xlnm.Print_Area" localSheetId="1">'приложение 3'!$A$1:$E$389</definedName>
  </definedNames>
  <calcPr fullCalcOnLoad="1"/>
</workbook>
</file>

<file path=xl/sharedStrings.xml><?xml version="1.0" encoding="utf-8"?>
<sst xmlns="http://schemas.openxmlformats.org/spreadsheetml/2006/main" count="3599" uniqueCount="379">
  <si>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</si>
  <si>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</si>
  <si>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</si>
  <si>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</si>
  <si>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</si>
  <si>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</si>
  <si>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</si>
  <si>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</si>
  <si>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</si>
  <si>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</si>
  <si>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</si>
  <si>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</si>
  <si>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</si>
  <si>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</si>
  <si>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</si>
  <si>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</si>
  <si>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</si>
  <si>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</si>
  <si>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</si>
  <si>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</si>
  <si>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</si>
  <si>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</si>
  <si>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</si>
  <si>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</si>
  <si>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</si>
  <si>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</si>
  <si>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</si>
  <si>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</si>
  <si>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</si>
  <si>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</si>
  <si>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</si>
  <si>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</si>
  <si>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</si>
  <si>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</si>
  <si>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</si>
  <si>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</si>
  <si>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</si>
  <si>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</si>
  <si>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</si>
  <si>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</si>
  <si>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</si>
  <si>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</si>
  <si>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</si>
  <si>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</si>
  <si>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</si>
  <si>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</si>
  <si>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</si>
  <si>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</si>
  <si>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</si>
  <si>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</si>
  <si>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</si>
  <si>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</si>
  <si>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</si>
  <si>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</si>
  <si>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</si>
  <si>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</si>
  <si>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</si>
  <si>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</si>
  <si>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</si>
  <si>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</si>
  <si>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</si>
  <si>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</si>
  <si>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</si>
  <si>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</si>
  <si>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</si>
  <si>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</si>
  <si>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</si>
  <si>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</si>
  <si>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</si>
  <si>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</si>
  <si>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</si>
  <si>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</si>
  <si>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</si>
  <si>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</si>
  <si>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</si>
  <si>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</si>
  <si>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</si>
  <si>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</si>
  <si>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</si>
  <si>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</si>
  <si>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</si>
  <si>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</si>
  <si>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</si>
  <si>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</si>
  <si>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</si>
  <si>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</si>
  <si>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</si>
  <si>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</si>
  <si>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</si>
  <si>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</si>
  <si>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</si>
  <si>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</si>
  <si>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</si>
  <si>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</si>
  <si>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</si>
  <si>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</si>
  <si>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</si>
  <si>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</si>
  <si>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</si>
  <si>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</si>
  <si>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</si>
  <si>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</si>
  <si>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</si>
  <si>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</si>
  <si>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</si>
  <si>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</si>
  <si>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</si>
  <si>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</si>
  <si>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</si>
  <si>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</si>
  <si>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</si>
  <si>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Распорядитель бюджетных средств</t>
  </si>
  <si>
    <t>500</t>
  </si>
  <si>
    <t>540</t>
  </si>
  <si>
    <t>Межбюджетный трансферты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</si>
  <si>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</si>
  <si>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</si>
  <si>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</si>
  <si>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</si>
  <si>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</si>
  <si>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</si>
  <si>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</si>
  <si>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</si>
  <si>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</si>
  <si>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</si>
  <si>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</si>
  <si>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</si>
  <si>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</si>
  <si>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</si>
  <si>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</si>
  <si>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</si>
  <si>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</si>
  <si>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</si>
  <si>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</si>
  <si>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</si>
  <si>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</si>
  <si>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</si>
  <si>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</si>
  <si>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</si>
  <si>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</si>
  <si>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</si>
  <si>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</si>
  <si>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</si>
  <si>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</si>
  <si>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</si>
  <si>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</si>
  <si>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</si>
  <si>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</si>
  <si>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</si>
  <si>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</si>
  <si>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</si>
  <si>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</si>
  <si>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</si>
  <si>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</si>
  <si>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</si>
  <si>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</si>
  <si>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</si>
  <si>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</si>
  <si>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</si>
  <si>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</si>
  <si>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</si>
  <si>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</si>
  <si>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27 0 00 00000</t>
  </si>
  <si>
    <t>27 0 01 00000</t>
  </si>
  <si>
    <t>27 0 01 27010</t>
  </si>
  <si>
    <t>Благоустройство памятных мест</t>
  </si>
  <si>
    <t>19 0 01 00000</t>
  </si>
  <si>
    <t>19 0 01 19010</t>
  </si>
  <si>
    <t>19 0 01 19020</t>
  </si>
  <si>
    <t>19 0 01 19040</t>
  </si>
  <si>
    <t>19 0 01 19060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</si>
  <si>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</si>
  <si>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</si>
  <si>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</si>
  <si>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</si>
  <si>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</si>
  <si>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</si>
  <si>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</si>
  <si>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</si>
  <si>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</si>
  <si>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</si>
  <si>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</si>
  <si>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</si>
  <si>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</si>
  <si>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</si>
  <si>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</si>
  <si>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</si>
  <si>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</si>
  <si>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Проведение мероприятий для граждан пожилого возраста и инвалидов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</si>
  <si>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</si>
  <si>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</si>
  <si>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13 0 01 00000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</si>
  <si>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</si>
  <si>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</si>
  <si>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13 0 01 00590</t>
  </si>
  <si>
    <t>19 0 01 19030</t>
  </si>
  <si>
    <t>Мероприятия в сфере образования</t>
  </si>
  <si>
    <t>09 0 01 09060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</si>
  <si>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</si>
  <si>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Основное мероприятие "Создание комфортных условий для проживания граждан"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</si>
  <si>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</si>
  <si>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</si>
  <si>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</si>
  <si>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</si>
  <si>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</si>
  <si>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</si>
  <si>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</si>
  <si>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</si>
  <si>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</si>
  <si>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</si>
  <si>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</si>
  <si>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Мероприятия по эффективному использованию муниципального имущества</t>
  </si>
  <si>
    <t>46 0 01 46080</t>
  </si>
  <si>
    <t>09 0 01 00600</t>
  </si>
  <si>
    <t>03 2 01 00000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</si>
  <si>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</si>
  <si>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</si>
  <si>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</si>
  <si>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</si>
  <si>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"Развитие систем социального обеспечения населения"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</si>
  <si>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</si>
  <si>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</si>
  <si>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</si>
  <si>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09 0 01 09021</t>
  </si>
  <si>
    <t>24 0 01 24051</t>
  </si>
  <si>
    <t>38 0 01 19091</t>
  </si>
  <si>
    <t>19 0 01 19031</t>
  </si>
  <si>
    <t>19 0 01 19051</t>
  </si>
  <si>
    <t>Переданные полномочия на организацию ритуальных услуг и содержание мест захоронения</t>
  </si>
  <si>
    <t>Переданные полномочия на организацию сбора и вывоза бытовых отходов и мусора</t>
  </si>
  <si>
    <t>Переданные полномочия на предупреждение и ликвидацию чрезвычайных ситуаций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</si>
  <si>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</si>
  <si>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Переданные полномочия на создание условий для жилищного строительства и содержание муниципального жилищного фонда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</si>
  <si>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</si>
  <si>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 xml:space="preserve">   </t>
  </si>
  <si>
    <t>38 0 01 98070</t>
  </si>
  <si>
    <t>38 0 01 98030</t>
  </si>
  <si>
    <t>19 0 01 19050</t>
  </si>
  <si>
    <t>Организацию сбора и вывоза бытовых отходов и мусора</t>
  </si>
  <si>
    <t>Организация теплоснабжения</t>
  </si>
  <si>
    <t>30 0 01 90040</t>
  </si>
  <si>
    <t>30 0 01 19081</t>
  </si>
  <si>
    <t>11 0 01 00000</t>
  </si>
  <si>
    <t>11 0 01 11010</t>
  </si>
  <si>
    <t>Основное мероприятие  "Создание условий для развития культуры"</t>
  </si>
  <si>
    <t>11 0 01 11110</t>
  </si>
  <si>
    <t>11 0 01 00590</t>
  </si>
  <si>
    <t>Осуществление мер социальной поддержки малообеспеченных граждан, пенсионеров, инвалидов и других категорий граждан</t>
  </si>
  <si>
    <t>Основное мероприятие "Создание условий для благоприятной адаптации молодежи в современном обществе"</t>
  </si>
  <si>
    <t>13 0 01 13010</t>
  </si>
  <si>
    <t>Организация и проведение спортивных мероприятий</t>
  </si>
  <si>
    <t>Основное мероприятие "Создание условий для развития культуры"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</si>
  <si>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</si>
  <si>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</si>
  <si>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Основное мероприятие "Проведение мероприятий в честь Дня Победы"</t>
  </si>
  <si>
    <t>Основное мероприятие "Проведение Новогодних мероприятий"</t>
  </si>
  <si>
    <t>27 0 02 00000</t>
  </si>
  <si>
    <t>27 0 03 00000</t>
  </si>
  <si>
    <t>27 0 02 27020</t>
  </si>
  <si>
    <t>27 0 03 27060</t>
  </si>
  <si>
    <t>Празднование Дня победы</t>
  </si>
  <si>
    <t>Мероприятия по проведению Нового года</t>
  </si>
  <si>
    <t>27 0 02 27050</t>
  </si>
  <si>
    <t>03 1 01 03023</t>
  </si>
  <si>
    <t>03 1 01 03033</t>
  </si>
  <si>
    <t>03 2 01 03053</t>
  </si>
  <si>
    <t>03 2 01 03063</t>
  </si>
  <si>
    <t>68 0 01 00920</t>
  </si>
  <si>
    <t>Приложение 6</t>
  </si>
  <si>
    <t>Осуществление мер социальной поддержки малообеспеченных граждан, пенсионеров и инвалидов и других категорий граждан</t>
  </si>
  <si>
    <t>Подпрограмма "Старшее поколение" муниципальной программы "Развитие систем социального обеспечения населения"</t>
  </si>
  <si>
    <t>к Решению Сельской Думы</t>
  </si>
  <si>
    <t>сельского поселения село Ворсино</t>
  </si>
  <si>
    <t>Мероприятия по проведению Дня села</t>
  </si>
  <si>
    <t>03 1 01 79220</t>
  </si>
  <si>
    <t xml:space="preserve">  Другие вопросы в области социальной политики</t>
  </si>
  <si>
    <t>1006</t>
  </si>
  <si>
    <t>20 0 00 00000</t>
  </si>
  <si>
    <t>20 0 01 00000</t>
  </si>
  <si>
    <t>Основное мероприятие "Повышение уровня комфортности современной городской среды""</t>
  </si>
  <si>
    <t>Приложение 4</t>
  </si>
  <si>
    <t>Приложение 10</t>
  </si>
  <si>
    <t>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</si>
  <si>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38 0 01 00981</t>
  </si>
  <si>
    <t>Реализация мероприятий в области земельных отношений и инвентаризации объектов</t>
  </si>
  <si>
    <t>38 0 01 98050</t>
  </si>
  <si>
    <t>Муниципальная программа «Газификация населенных пунктов муниципального образования сельского поселения село Ворсино»</t>
  </si>
  <si>
    <t>28 0 00 00000</t>
  </si>
  <si>
    <t>Основное мероприятие «Организация газоснабжения в населенных пунктах»</t>
  </si>
  <si>
    <t>28 0 01 00000</t>
  </si>
  <si>
    <t>Основное мероприятие "Повышение уровня комфортности современной городской среды"</t>
  </si>
  <si>
    <t>Организация отдыха и оздоровления детей</t>
  </si>
  <si>
    <t>46 0 01 02182</t>
  </si>
  <si>
    <t>Межбюджетные трансферты</t>
  </si>
  <si>
    <t>Иные межбюджетные трансферты</t>
  </si>
  <si>
    <t>Организация в границах поселения газоснабжения населения</t>
  </si>
  <si>
    <t>28 0 01 28010</t>
  </si>
  <si>
    <t xml:space="preserve"> Бюджетные ассигнования на 2021 год</t>
  </si>
  <si>
    <t xml:space="preserve">Муниципальная программа "Обеспечение безопасности жизнедеятельности на территории муниципального образования сельского поселения село Ворсино" </t>
  </si>
  <si>
    <t>Муниципальная программа "Обеспечение безопасности жизнедеятельности на территории муниципального образования сельского поселения село Ворсино"</t>
  </si>
  <si>
    <t>Муниципальная программа "Формирование современной городской среды муниципального образования сельского поселения село Ворсино"</t>
  </si>
  <si>
    <t>Муниципальная программа "Развитие молодёжной политики на территории муниципального образования сельского поселения село Ворсино"</t>
  </si>
  <si>
    <t>Содержание и текущий ремонт жилого фонда</t>
  </si>
  <si>
    <t>38 0 01 98080</t>
  </si>
  <si>
    <t xml:space="preserve">Бюджетные ассигнования на 2021 год </t>
  </si>
  <si>
    <t>Муниципальная программа "Переселение граждан из аварийного жилищного фонда муниципального образования сельского поселения село Ворсино"</t>
  </si>
  <si>
    <t>15 0 00 00000</t>
  </si>
  <si>
    <t>Основное мероприятие "Улучшение жилищных условий граждан"</t>
  </si>
  <si>
    <t>15 0 01 00000</t>
  </si>
  <si>
    <t>Прочие расходы, связанные с переселением граждан из аварийного жилья</t>
  </si>
  <si>
    <t>15 0 01 15010</t>
  </si>
  <si>
    <t>Благоустройство общественных территорий</t>
  </si>
  <si>
    <t>20 0 01 20010</t>
  </si>
  <si>
    <t>0406</t>
  </si>
  <si>
    <t>Водное хозяйство</t>
  </si>
  <si>
    <t>Организация в границах поселений электро-, тепло-, водоснабжения и водоотведения на территории поселения</t>
  </si>
  <si>
    <t>30 0 01 19080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</si>
  <si>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</si>
  <si>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Ведомственная структура расходов бюджета муниципального образования сельского поселения село Ворсино на 2021 год </t>
  </si>
  <si>
    <t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2021  год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</si>
  <si>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</si>
  <si>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Бюджетные ассигнования                        на 2021 год</t>
  </si>
  <si>
    <t>Расходы   бюджета  муниципального  образования сельского поселения село Ворсино  на 2021 год              по разделам и подразделам классификации расходов бюджета</t>
  </si>
  <si>
    <t>Социальные выплаты к пенсиям лицам, замещающим должности муниципальных служащих</t>
  </si>
  <si>
    <t>08 0 01 08010</t>
  </si>
  <si>
    <t>Публичные нормативные социальные выплаты гражданам</t>
  </si>
  <si>
    <t>310</t>
  </si>
  <si>
    <t>от   24  декабря 2020 г. №  27</t>
  </si>
  <si>
    <t>от 24  декабря 2020 г. №  27</t>
  </si>
  <si>
    <t>Приложение 2</t>
  </si>
  <si>
    <t>Реализация приоритетных проектов развития общественной инфраструктуры муниципальных образований</t>
  </si>
  <si>
    <t>68 0 01 00721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</si>
  <si>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</si>
  <si>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15 0 F3 00000</t>
  </si>
  <si>
    <t xml:space="preserve">Расходы на переселение граждан из аварийного жилищного фонда, за счет средств областного бюджета </t>
  </si>
  <si>
    <t>15 0 F3 67484</t>
  </si>
  <si>
    <t>Капитальные вложения в объекты государственной (муниципальной) собственности</t>
  </si>
  <si>
    <t>Бюджетные инвестиции</t>
  </si>
  <si>
    <t>Расходы на переселение граждан из аварийного жилищного фонда, за счет средств местного бюджета</t>
  </si>
  <si>
    <t>15 0 F3 6748S</t>
  </si>
  <si>
    <t>Средства массовой информации</t>
  </si>
  <si>
    <t>1200</t>
  </si>
  <si>
    <t xml:space="preserve">  Периодическая печать и издательства</t>
  </si>
  <si>
    <t>1202</t>
  </si>
  <si>
    <t>12</t>
  </si>
  <si>
    <t>Периодическая печать и издательства</t>
  </si>
  <si>
    <t>Рализация приоритетеных проектов развития общественной инфраструктуры муниципальных образований</t>
  </si>
  <si>
    <t>Приложение 3</t>
  </si>
  <si>
    <t xml:space="preserve">                                                                      Приложение 5</t>
  </si>
  <si>
    <t xml:space="preserve">                                                                      к Решению Сельской Думы</t>
  </si>
  <si>
    <t xml:space="preserve">                                                                      сельского поселения село Ворсино</t>
  </si>
  <si>
    <t xml:space="preserve">                                                                      муниципального образования</t>
  </si>
  <si>
    <t>муниципального образования</t>
  </si>
  <si>
    <t>Приложение 8</t>
  </si>
  <si>
    <t xml:space="preserve">муниципального образования </t>
  </si>
  <si>
    <t>от  24  декабря 2020 г. № 27</t>
  </si>
  <si>
    <t xml:space="preserve">к Решению Сельской Думы </t>
  </si>
  <si>
    <t>Дошкольное образование</t>
  </si>
  <si>
    <t>0701</t>
  </si>
  <si>
    <t>Общее образование</t>
  </si>
  <si>
    <t>0702</t>
  </si>
  <si>
    <t>38 0 01 00721</t>
  </si>
  <si>
    <t>Обеспечение финансовой устойчивости муниципальных образований Калужской области</t>
  </si>
  <si>
    <t>19 0 01 S0250</t>
  </si>
  <si>
    <t>810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</si>
  <si>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</si>
  <si>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</si>
  <si>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</si>
  <si>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</si>
  <si>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14</t>
  </si>
  <si>
    <t>Обеспечение проведения выборов и референдумов</t>
  </si>
  <si>
    <t>0107</t>
  </si>
  <si>
    <t>71 0 00 00000</t>
  </si>
  <si>
    <t>Проведение выборов и референдумов</t>
  </si>
  <si>
    <t>71 0 00 00150</t>
  </si>
  <si>
    <t>Реализация мероприятий по созданию и содержанию мест (площадок) накопления твердых коммунальных отходов</t>
  </si>
  <si>
    <t>19 0 01 S2122</t>
  </si>
  <si>
    <t>от 30 сентября 2021 г. № 81</t>
  </si>
  <si>
    <t xml:space="preserve">                                                                      от 30 сентября 2021 г. № 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</si>
</sst>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sz val="9"/>
      <color indexed="55"/>
      <name val="Times New Roman"/>
      <family val="1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rgb="FF0000CC"/>
      <name val="Times New Roman"/>
      <family val="1"/>
    </font>
    <font>
      <b/>
      <i/>
      <sz val="9"/>
      <color rgb="FF0000CC"/>
      <name val="Times New Roman"/>
      <family val="1"/>
    </font>
    <font>
      <b/>
      <sz val="9"/>
      <color rgb="FF000000"/>
      <name val="Times New Roman"/>
      <family val="1"/>
    </font>
    <font>
      <b/>
      <i/>
      <sz val="11"/>
      <color rgb="FF0000CC"/>
      <name val="Times New Roman"/>
      <family val="1"/>
    </font>
    <font>
      <sz val="11"/>
      <color rgb="FF0000CC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CC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>
      <alignment horizontal="left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" fillId="13" borderId="0" xfId="0" applyFont="1" applyFill="1" applyBorder="1" applyAlignment="1">
      <alignment wrapText="1"/>
    </xf>
    <xf numFmtId="49" fontId="3" fillId="13" borderId="0" xfId="0" applyNumberFormat="1" applyFont="1" applyFill="1" applyBorder="1" applyAlignment="1" quotePrefix="1">
      <alignment horizontal="center"/>
    </xf>
    <xf numFmtId="49" fontId="3" fillId="13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49" fontId="5" fillId="7" borderId="0" xfId="0" applyNumberFormat="1" applyFont="1" applyFill="1" applyBorder="1" applyAlignment="1">
      <alignment horizontal="center"/>
    </xf>
    <xf numFmtId="49" fontId="5" fillId="13" borderId="0" xfId="0" applyNumberFormat="1" applyFont="1" applyFill="1" applyBorder="1" applyAlignment="1">
      <alignment horizontal="center"/>
    </xf>
    <xf numFmtId="0" fontId="3" fillId="13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49" fontId="3" fillId="7" borderId="0" xfId="0" applyNumberFormat="1" applyFont="1" applyFill="1" applyBorder="1" applyAlignment="1" quotePrefix="1">
      <alignment horizontal="center"/>
    </xf>
    <xf numFmtId="49" fontId="3" fillId="7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5" fillId="7" borderId="0" xfId="0" applyNumberFormat="1" applyFont="1" applyFill="1" applyBorder="1" applyAlignment="1" quotePrefix="1">
      <alignment horizontal="center"/>
    </xf>
    <xf numFmtId="0" fontId="2" fillId="13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4" fontId="2" fillId="13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56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vertical="center" wrapText="1"/>
    </xf>
    <xf numFmtId="4" fontId="6" fillId="7" borderId="0" xfId="0" applyNumberFormat="1" applyFont="1" applyFill="1" applyBorder="1" applyAlignment="1">
      <alignment horizontal="right"/>
    </xf>
    <xf numFmtId="4" fontId="2" fillId="7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49" fontId="2" fillId="13" borderId="0" xfId="0" applyNumberFormat="1" applyFont="1" applyFill="1" applyBorder="1" applyAlignment="1">
      <alignment horizontal="center"/>
    </xf>
    <xf numFmtId="49" fontId="6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vertical="center" wrapText="1"/>
    </xf>
    <xf numFmtId="49" fontId="2" fillId="7" borderId="0" xfId="0" applyNumberFormat="1" applyFont="1" applyFill="1" applyBorder="1" applyAlignment="1" quotePrefix="1">
      <alignment horizontal="center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wrapText="1"/>
    </xf>
    <xf numFmtId="49" fontId="5" fillId="13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 quotePrefix="1">
      <alignment horizontal="center" vertical="top"/>
    </xf>
    <xf numFmtId="0" fontId="6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12" fillId="33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/>
    </xf>
    <xf numFmtId="4" fontId="60" fillId="0" borderId="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 quotePrefix="1">
      <alignment horizontal="center"/>
    </xf>
    <xf numFmtId="49" fontId="17" fillId="0" borderId="0" xfId="0" applyNumberFormat="1" applyFont="1" applyFill="1" applyBorder="1" applyAlignment="1" quotePrefix="1">
      <alignment horizontal="center"/>
    </xf>
    <xf numFmtId="0" fontId="16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/>
    </xf>
    <xf numFmtId="49" fontId="14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/>
    </xf>
    <xf numFmtId="0" fontId="64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12" fillId="0" borderId="0" xfId="0" applyFont="1" applyFill="1" applyAlignment="1">
      <alignment horizontal="left"/>
    </xf>
    <xf numFmtId="0" fontId="62" fillId="0" borderId="0" xfId="0" applyFont="1" applyAlignment="1">
      <alignment/>
    </xf>
    <xf numFmtId="0" fontId="14" fillId="0" borderId="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0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49.00390625" style="19" customWidth="1"/>
    <col min="2" max="2" width="12.7109375" style="19" customWidth="1"/>
    <col min="3" max="3" width="8.57421875" style="19" customWidth="1"/>
    <col min="4" max="4" width="11.140625" style="19" customWidth="1"/>
    <col min="5" max="5" width="9.28125" style="19" customWidth="1"/>
    <col min="6" max="6" width="13.421875" style="19" customWidth="1"/>
    <col min="7" max="7" width="9.140625" style="19" customWidth="1"/>
    <col min="8" max="10" width="10.8515625" style="19" bestFit="1" customWidth="1"/>
    <col min="11" max="244" width="9.140625" style="19" customWidth="1"/>
    <col min="245" max="245" width="37.7109375" style="19" customWidth="1"/>
    <col min="246" max="246" width="7.57421875" style="19" customWidth="1"/>
    <col min="247" max="248" width="9.00390625" style="19" customWidth="1"/>
    <col min="249" max="249" width="6.421875" style="19" customWidth="1"/>
    <col min="250" max="250" width="9.28125" style="19" customWidth="1"/>
    <col min="251" max="251" width="11.00390625" style="19" customWidth="1"/>
    <col min="252" max="252" width="9.8515625" style="19" customWidth="1"/>
    <col min="253" max="255" width="0" style="19" hidden="1" customWidth="1"/>
    <col min="256" max="16384" width="9.140625" style="19" customWidth="1"/>
  </cols>
  <sheetData>
    <row r="1" spans="2:4" ht="12">
      <c r="B1" s="119" t="s">
        <v>329</v>
      </c>
      <c r="C1" s="119"/>
      <c r="D1" s="119"/>
    </row>
    <row r="2" spans="2:4" ht="12">
      <c r="B2" s="120" t="s">
        <v>356</v>
      </c>
      <c r="C2" s="120"/>
      <c r="D2" s="120"/>
    </row>
    <row r="3" spans="2:4" ht="12">
      <c r="B3" s="120" t="s">
        <v>352</v>
      </c>
      <c r="C3" s="120"/>
      <c r="D3" s="120"/>
    </row>
    <row r="4" spans="2:4" ht="12">
      <c r="B4" s="120" t="s">
        <v>272</v>
      </c>
      <c r="C4" s="120"/>
      <c r="D4" s="120"/>
    </row>
    <row r="5" spans="2:4" ht="12">
      <c r="B5" s="119" t="s">
        <v>377</v>
      </c>
      <c r="C5" s="119"/>
      <c r="D5" s="119"/>
    </row>
    <row r="6" spans="2:4" ht="12">
      <c r="B6" s="119"/>
      <c r="C6" s="119"/>
      <c r="D6" s="119"/>
    </row>
    <row r="7" ht="12">
      <c r="D7" s="19" t="s">
        <v>280</v>
      </c>
    </row>
    <row r="8" spans="4:6" ht="12">
      <c r="D8" s="120" t="s">
        <v>356</v>
      </c>
      <c r="E8" s="120"/>
      <c r="F8" s="120"/>
    </row>
    <row r="9" spans="3:6" ht="12">
      <c r="C9" s="111"/>
      <c r="D9" s="120" t="s">
        <v>352</v>
      </c>
      <c r="E9" s="120"/>
      <c r="F9" s="120"/>
    </row>
    <row r="10" spans="4:6" ht="12">
      <c r="D10" s="120" t="s">
        <v>272</v>
      </c>
      <c r="E10" s="120"/>
      <c r="F10" s="120"/>
    </row>
    <row r="11" spans="4:6" ht="12">
      <c r="D11" s="19" t="s">
        <v>327</v>
      </c>
      <c r="F11" s="20"/>
    </row>
    <row r="12" ht="12">
      <c r="F12" s="20"/>
    </row>
    <row r="13" spans="1:6" ht="12">
      <c r="A13" s="118" t="s">
        <v>318</v>
      </c>
      <c r="B13" s="118"/>
      <c r="C13" s="118"/>
      <c r="D13" s="118"/>
      <c r="E13" s="118"/>
      <c r="F13" s="118"/>
    </row>
    <row r="14" ht="12">
      <c r="A14" s="21"/>
    </row>
    <row r="15" ht="12">
      <c r="F15" s="108" t="s">
        <v>90</v>
      </c>
    </row>
    <row r="16" spans="1:6" ht="36">
      <c r="A16" s="23" t="s">
        <v>0</v>
      </c>
      <c r="B16" s="24" t="s">
        <v>111</v>
      </c>
      <c r="C16" s="24" t="s">
        <v>1</v>
      </c>
      <c r="D16" s="24" t="s">
        <v>2</v>
      </c>
      <c r="E16" s="24" t="s">
        <v>3</v>
      </c>
      <c r="F16" s="24" t="s">
        <v>304</v>
      </c>
    </row>
    <row r="17" spans="1:6" ht="12">
      <c r="A17" s="23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</row>
    <row r="18" spans="1:6" ht="36">
      <c r="A18" s="48" t="s">
        <v>96</v>
      </c>
      <c r="B18" s="18"/>
      <c r="C18" s="18"/>
      <c r="D18" s="18"/>
      <c r="E18" s="18"/>
      <c r="F18" s="18"/>
    </row>
    <row r="19" spans="1:6" ht="12">
      <c r="A19" s="38" t="s">
        <v>4</v>
      </c>
      <c r="B19" s="20"/>
      <c r="C19" s="39"/>
      <c r="D19" s="39"/>
      <c r="E19" s="39"/>
      <c r="F19" s="26">
        <f>F20+F92+F101+F135+F166+F280+F309+F326+F360+F377+F384</f>
        <v>310468001.65000004</v>
      </c>
    </row>
    <row r="20" spans="1:6" ht="12">
      <c r="A20" s="1" t="s">
        <v>5</v>
      </c>
      <c r="B20" s="2" t="s">
        <v>6</v>
      </c>
      <c r="C20" s="3" t="s">
        <v>7</v>
      </c>
      <c r="D20" s="46"/>
      <c r="E20" s="46"/>
      <c r="F20" s="25">
        <f>F21+F26+F40+F45+F51</f>
        <v>32129326.5</v>
      </c>
    </row>
    <row r="21" spans="1:6" ht="36">
      <c r="A21" s="40" t="s">
        <v>47</v>
      </c>
      <c r="B21" s="41" t="s">
        <v>6</v>
      </c>
      <c r="C21" s="12" t="s">
        <v>8</v>
      </c>
      <c r="D21" s="15"/>
      <c r="E21" s="15"/>
      <c r="F21" s="32">
        <f>+F22</f>
        <v>1931004</v>
      </c>
    </row>
    <row r="22" spans="1:6" ht="36">
      <c r="A22" s="30" t="s">
        <v>48</v>
      </c>
      <c r="B22" s="51" t="s">
        <v>6</v>
      </c>
      <c r="C22" s="51" t="s">
        <v>8</v>
      </c>
      <c r="D22" s="51" t="s">
        <v>116</v>
      </c>
      <c r="E22" s="51"/>
      <c r="F22" s="26">
        <f>F23</f>
        <v>1931004</v>
      </c>
    </row>
    <row r="23" spans="1:6" ht="24">
      <c r="A23" s="50" t="s">
        <v>9</v>
      </c>
      <c r="B23" s="51" t="s">
        <v>6</v>
      </c>
      <c r="C23" s="51" t="s">
        <v>8</v>
      </c>
      <c r="D23" s="51" t="s">
        <v>116</v>
      </c>
      <c r="E23" s="51"/>
      <c r="F23" s="26">
        <f>F24</f>
        <v>1931004</v>
      </c>
    </row>
    <row r="24" spans="1:6" ht="48">
      <c r="A24" s="42" t="s">
        <v>80</v>
      </c>
      <c r="B24" s="4" t="s">
        <v>6</v>
      </c>
      <c r="C24" s="4" t="s">
        <v>8</v>
      </c>
      <c r="D24" s="4" t="s">
        <v>116</v>
      </c>
      <c r="E24" s="4" t="s">
        <v>50</v>
      </c>
      <c r="F24" s="28">
        <f>F25</f>
        <v>1931004</v>
      </c>
    </row>
    <row r="25" spans="1:6" ht="24">
      <c r="A25" s="44" t="s">
        <v>86</v>
      </c>
      <c r="B25" s="4" t="s">
        <v>6</v>
      </c>
      <c r="C25" s="4" t="s">
        <v>8</v>
      </c>
      <c r="D25" s="4" t="s">
        <v>116</v>
      </c>
      <c r="E25" s="4" t="s">
        <v>52</v>
      </c>
      <c r="F25" s="29">
        <v>1931004</v>
      </c>
    </row>
    <row r="26" spans="1:6" ht="36">
      <c r="A26" s="37" t="s">
        <v>10</v>
      </c>
      <c r="B26" s="12" t="s">
        <v>6</v>
      </c>
      <c r="C26" s="12" t="s">
        <v>11</v>
      </c>
      <c r="D26" s="15"/>
      <c r="E26" s="15"/>
      <c r="F26" s="32">
        <f>F36+F27</f>
        <v>13979140.319999998</v>
      </c>
    </row>
    <row r="27" spans="1:6" ht="36">
      <c r="A27" s="30" t="s">
        <v>222</v>
      </c>
      <c r="B27" s="51" t="s">
        <v>6</v>
      </c>
      <c r="C27" s="51" t="s">
        <v>11</v>
      </c>
      <c r="D27" s="51" t="s">
        <v>117</v>
      </c>
      <c r="E27" s="51"/>
      <c r="F27" s="26">
        <f>F28</f>
        <v>12670746.12</v>
      </c>
    </row>
    <row r="28" spans="1:6" ht="24">
      <c r="A28" s="50" t="s">
        <v>115</v>
      </c>
      <c r="B28" s="51" t="s">
        <v>6</v>
      </c>
      <c r="C28" s="52" t="s">
        <v>11</v>
      </c>
      <c r="D28" s="51" t="s">
        <v>118</v>
      </c>
      <c r="E28" s="51"/>
      <c r="F28" s="26">
        <f>F29</f>
        <v>12670746.12</v>
      </c>
    </row>
    <row r="29" spans="1:6" ht="12">
      <c r="A29" s="50" t="s">
        <v>49</v>
      </c>
      <c r="B29" s="51" t="s">
        <v>6</v>
      </c>
      <c r="C29" s="51" t="s">
        <v>11</v>
      </c>
      <c r="D29" s="51" t="s">
        <v>119</v>
      </c>
      <c r="E29" s="51"/>
      <c r="F29" s="26">
        <f>F30+F32+F34</f>
        <v>12670746.12</v>
      </c>
    </row>
    <row r="30" spans="1:6" ht="48">
      <c r="A30" s="43" t="s">
        <v>80</v>
      </c>
      <c r="B30" s="4" t="s">
        <v>6</v>
      </c>
      <c r="C30" s="4" t="s">
        <v>11</v>
      </c>
      <c r="D30" s="4" t="s">
        <v>119</v>
      </c>
      <c r="E30" s="4" t="s">
        <v>50</v>
      </c>
      <c r="F30" s="28">
        <f>F31</f>
        <v>9815175.09</v>
      </c>
    </row>
    <row r="31" spans="1:6" ht="24">
      <c r="A31" s="44" t="s">
        <v>86</v>
      </c>
      <c r="B31" s="4" t="s">
        <v>6</v>
      </c>
      <c r="C31" s="4" t="s">
        <v>11</v>
      </c>
      <c r="D31" s="4" t="s">
        <v>119</v>
      </c>
      <c r="E31" s="4" t="s">
        <v>52</v>
      </c>
      <c r="F31" s="29">
        <v>9815175.09</v>
      </c>
    </row>
    <row r="32" spans="1:6" ht="24">
      <c r="A32" s="42" t="s">
        <v>61</v>
      </c>
      <c r="B32" s="27" t="s">
        <v>6</v>
      </c>
      <c r="C32" s="4" t="s">
        <v>11</v>
      </c>
      <c r="D32" s="4" t="s">
        <v>119</v>
      </c>
      <c r="E32" s="4" t="s">
        <v>53</v>
      </c>
      <c r="F32" s="28">
        <f>F33</f>
        <v>2855068.19</v>
      </c>
    </row>
    <row r="33" spans="1:6" ht="24">
      <c r="A33" s="42" t="s">
        <v>62</v>
      </c>
      <c r="B33" s="27" t="s">
        <v>6</v>
      </c>
      <c r="C33" s="4" t="s">
        <v>11</v>
      </c>
      <c r="D33" s="4" t="s">
        <v>119</v>
      </c>
      <c r="E33" s="4" t="s">
        <v>54</v>
      </c>
      <c r="F33" s="29">
        <v>2855068.19</v>
      </c>
    </row>
    <row r="34" spans="1:6" ht="12">
      <c r="A34" s="6" t="s">
        <v>45</v>
      </c>
      <c r="B34" s="27" t="s">
        <v>6</v>
      </c>
      <c r="C34" s="4" t="s">
        <v>11</v>
      </c>
      <c r="D34" s="4" t="s">
        <v>119</v>
      </c>
      <c r="E34" s="5" t="s">
        <v>55</v>
      </c>
      <c r="F34" s="28">
        <f>F35</f>
        <v>502.84</v>
      </c>
    </row>
    <row r="35" spans="1:6" ht="12">
      <c r="A35" s="47" t="s">
        <v>63</v>
      </c>
      <c r="B35" s="27" t="s">
        <v>6</v>
      </c>
      <c r="C35" s="4" t="s">
        <v>11</v>
      </c>
      <c r="D35" s="4" t="s">
        <v>119</v>
      </c>
      <c r="E35" s="5" t="s">
        <v>56</v>
      </c>
      <c r="F35" s="29">
        <v>502.84</v>
      </c>
    </row>
    <row r="36" spans="1:6" ht="12">
      <c r="A36" s="30" t="s">
        <v>57</v>
      </c>
      <c r="B36" s="51" t="s">
        <v>6</v>
      </c>
      <c r="C36" s="51" t="s">
        <v>11</v>
      </c>
      <c r="D36" s="51" t="s">
        <v>120</v>
      </c>
      <c r="E36" s="51"/>
      <c r="F36" s="26">
        <f>F37</f>
        <v>1308394.2</v>
      </c>
    </row>
    <row r="37" spans="1:6" ht="24">
      <c r="A37" s="50" t="s">
        <v>58</v>
      </c>
      <c r="B37" s="51" t="s">
        <v>6</v>
      </c>
      <c r="C37" s="51" t="s">
        <v>11</v>
      </c>
      <c r="D37" s="51" t="s">
        <v>121</v>
      </c>
      <c r="E37" s="51"/>
      <c r="F37" s="26">
        <f>F38</f>
        <v>1308394.2</v>
      </c>
    </row>
    <row r="38" spans="1:6" ht="48">
      <c r="A38" s="43" t="s">
        <v>80</v>
      </c>
      <c r="B38" s="4" t="s">
        <v>6</v>
      </c>
      <c r="C38" s="4" t="s">
        <v>11</v>
      </c>
      <c r="D38" s="4" t="s">
        <v>121</v>
      </c>
      <c r="E38" s="4" t="s">
        <v>50</v>
      </c>
      <c r="F38" s="28">
        <f>F39</f>
        <v>1308394.2</v>
      </c>
    </row>
    <row r="39" spans="1:6" ht="24">
      <c r="A39" s="44" t="s">
        <v>75</v>
      </c>
      <c r="B39" s="4" t="s">
        <v>6</v>
      </c>
      <c r="C39" s="4" t="s">
        <v>11</v>
      </c>
      <c r="D39" s="4" t="s">
        <v>121</v>
      </c>
      <c r="E39" s="4" t="s">
        <v>52</v>
      </c>
      <c r="F39" s="29">
        <v>1308394.2</v>
      </c>
    </row>
    <row r="40" spans="1:6" ht="12">
      <c r="A40" s="11" t="s">
        <v>370</v>
      </c>
      <c r="B40" s="12" t="s">
        <v>6</v>
      </c>
      <c r="C40" s="13" t="s">
        <v>371</v>
      </c>
      <c r="D40" s="8"/>
      <c r="E40" s="54"/>
      <c r="F40" s="32">
        <f>F41</f>
        <v>25000</v>
      </c>
    </row>
    <row r="41" spans="1:6" ht="12">
      <c r="A41" s="30" t="s">
        <v>370</v>
      </c>
      <c r="B41" s="53" t="s">
        <v>6</v>
      </c>
      <c r="C41" s="51" t="s">
        <v>371</v>
      </c>
      <c r="D41" s="51" t="s">
        <v>372</v>
      </c>
      <c r="E41" s="51"/>
      <c r="F41" s="26">
        <f>F42</f>
        <v>25000</v>
      </c>
    </row>
    <row r="42" spans="1:6" ht="12">
      <c r="A42" s="117" t="s">
        <v>373</v>
      </c>
      <c r="B42" s="53" t="s">
        <v>6</v>
      </c>
      <c r="C42" s="51" t="s">
        <v>371</v>
      </c>
      <c r="D42" s="51" t="s">
        <v>374</v>
      </c>
      <c r="E42" s="51"/>
      <c r="F42" s="26">
        <f>F43</f>
        <v>25000</v>
      </c>
    </row>
    <row r="43" spans="1:6" ht="24">
      <c r="A43" s="42" t="s">
        <v>61</v>
      </c>
      <c r="B43" s="4" t="s">
        <v>6</v>
      </c>
      <c r="C43" s="4" t="s">
        <v>371</v>
      </c>
      <c r="D43" s="4" t="s">
        <v>374</v>
      </c>
      <c r="E43" s="5" t="s">
        <v>53</v>
      </c>
      <c r="F43" s="28">
        <f>F44</f>
        <v>25000</v>
      </c>
    </row>
    <row r="44" spans="1:6" ht="24">
      <c r="A44" s="42" t="s">
        <v>62</v>
      </c>
      <c r="B44" s="4" t="s">
        <v>6</v>
      </c>
      <c r="C44" s="4" t="s">
        <v>371</v>
      </c>
      <c r="D44" s="4" t="s">
        <v>374</v>
      </c>
      <c r="E44" s="5" t="s">
        <v>54</v>
      </c>
      <c r="F44" s="29">
        <v>25000</v>
      </c>
    </row>
    <row r="45" spans="1:6" ht="12">
      <c r="A45" s="11" t="s">
        <v>12</v>
      </c>
      <c r="B45" s="12" t="s">
        <v>6</v>
      </c>
      <c r="C45" s="13" t="s">
        <v>13</v>
      </c>
      <c r="D45" s="8"/>
      <c r="E45" s="54"/>
      <c r="F45" s="32">
        <f>F46</f>
        <v>144160</v>
      </c>
    </row>
    <row r="46" spans="1:6" ht="36">
      <c r="A46" s="30" t="s">
        <v>298</v>
      </c>
      <c r="B46" s="53" t="s">
        <v>6</v>
      </c>
      <c r="C46" s="51" t="s">
        <v>13</v>
      </c>
      <c r="D46" s="51" t="s">
        <v>123</v>
      </c>
      <c r="E46" s="4"/>
      <c r="F46" s="26">
        <f>F47</f>
        <v>144160</v>
      </c>
    </row>
    <row r="47" spans="1:6" ht="24">
      <c r="A47" s="14" t="s">
        <v>122</v>
      </c>
      <c r="B47" s="53" t="s">
        <v>6</v>
      </c>
      <c r="C47" s="51" t="s">
        <v>13</v>
      </c>
      <c r="D47" s="51" t="s">
        <v>124</v>
      </c>
      <c r="E47" s="4"/>
      <c r="F47" s="26">
        <f>F48</f>
        <v>144160</v>
      </c>
    </row>
    <row r="48" spans="1:6" ht="12">
      <c r="A48" s="14" t="s">
        <v>59</v>
      </c>
      <c r="B48" s="53" t="s">
        <v>6</v>
      </c>
      <c r="C48" s="51" t="s">
        <v>13</v>
      </c>
      <c r="D48" s="51" t="s">
        <v>213</v>
      </c>
      <c r="E48" s="51"/>
      <c r="F48" s="26">
        <f>F49</f>
        <v>144160</v>
      </c>
    </row>
    <row r="49" spans="1:6" ht="12">
      <c r="A49" s="7" t="s">
        <v>45</v>
      </c>
      <c r="B49" s="27" t="s">
        <v>6</v>
      </c>
      <c r="C49" s="4" t="s">
        <v>13</v>
      </c>
      <c r="D49" s="4" t="s">
        <v>213</v>
      </c>
      <c r="E49" s="4">
        <v>800</v>
      </c>
      <c r="F49" s="28">
        <f>F50</f>
        <v>144160</v>
      </c>
    </row>
    <row r="50" spans="1:6" ht="12">
      <c r="A50" s="7" t="s">
        <v>60</v>
      </c>
      <c r="B50" s="27" t="s">
        <v>6</v>
      </c>
      <c r="C50" s="4" t="s">
        <v>13</v>
      </c>
      <c r="D50" s="4" t="s">
        <v>213</v>
      </c>
      <c r="E50" s="4">
        <v>870</v>
      </c>
      <c r="F50" s="29">
        <v>144160</v>
      </c>
    </row>
    <row r="51" spans="1:6" ht="12">
      <c r="A51" s="11" t="s">
        <v>14</v>
      </c>
      <c r="B51" s="12" t="s">
        <v>6</v>
      </c>
      <c r="C51" s="13" t="s">
        <v>15</v>
      </c>
      <c r="D51" s="15"/>
      <c r="E51" s="15"/>
      <c r="F51" s="32">
        <f>+F62+F67+F52+F80+F85</f>
        <v>16050022.18</v>
      </c>
    </row>
    <row r="52" spans="1:6" ht="36">
      <c r="A52" s="30" t="s">
        <v>65</v>
      </c>
      <c r="B52" s="53" t="s">
        <v>6</v>
      </c>
      <c r="C52" s="51" t="s">
        <v>15</v>
      </c>
      <c r="D52" s="51" t="s">
        <v>126</v>
      </c>
      <c r="E52" s="4"/>
      <c r="F52" s="26">
        <f>F53</f>
        <v>11687550.68</v>
      </c>
    </row>
    <row r="53" spans="1:6" ht="36">
      <c r="A53" s="57" t="s">
        <v>125</v>
      </c>
      <c r="B53" s="53" t="s">
        <v>6</v>
      </c>
      <c r="C53" s="51" t="s">
        <v>15</v>
      </c>
      <c r="D53" s="51" t="s">
        <v>127</v>
      </c>
      <c r="E53" s="4"/>
      <c r="F53" s="26">
        <f>F54+F59</f>
        <v>11687550.68</v>
      </c>
    </row>
    <row r="54" spans="1:6" ht="36">
      <c r="A54" s="57" t="s">
        <v>81</v>
      </c>
      <c r="B54" s="51" t="s">
        <v>6</v>
      </c>
      <c r="C54" s="51" t="s">
        <v>15</v>
      </c>
      <c r="D54" s="51" t="s">
        <v>128</v>
      </c>
      <c r="E54" s="51"/>
      <c r="F54" s="26">
        <f>F55+F57</f>
        <v>10037074.7</v>
      </c>
    </row>
    <row r="55" spans="1:6" ht="48">
      <c r="A55" s="43" t="s">
        <v>80</v>
      </c>
      <c r="B55" s="4" t="s">
        <v>6</v>
      </c>
      <c r="C55" s="4" t="s">
        <v>15</v>
      </c>
      <c r="D55" s="4" t="s">
        <v>128</v>
      </c>
      <c r="E55" s="4" t="s">
        <v>50</v>
      </c>
      <c r="F55" s="28">
        <f>F56</f>
        <v>9965554.7</v>
      </c>
    </row>
    <row r="56" spans="1:6" ht="24">
      <c r="A56" s="43" t="s">
        <v>51</v>
      </c>
      <c r="B56" s="4" t="s">
        <v>6</v>
      </c>
      <c r="C56" s="4" t="s">
        <v>15</v>
      </c>
      <c r="D56" s="4" t="s">
        <v>128</v>
      </c>
      <c r="E56" s="4" t="s">
        <v>52</v>
      </c>
      <c r="F56" s="29">
        <v>9965554.7</v>
      </c>
    </row>
    <row r="57" spans="1:6" ht="24">
      <c r="A57" s="42" t="s">
        <v>61</v>
      </c>
      <c r="B57" s="4" t="s">
        <v>6</v>
      </c>
      <c r="C57" s="4" t="s">
        <v>15</v>
      </c>
      <c r="D57" s="4" t="s">
        <v>128</v>
      </c>
      <c r="E57" s="4" t="s">
        <v>53</v>
      </c>
      <c r="F57" s="28">
        <f>F58</f>
        <v>71520</v>
      </c>
    </row>
    <row r="58" spans="1:6" ht="24">
      <c r="A58" s="42" t="s">
        <v>62</v>
      </c>
      <c r="B58" s="4" t="s">
        <v>6</v>
      </c>
      <c r="C58" s="4" t="s">
        <v>15</v>
      </c>
      <c r="D58" s="4" t="s">
        <v>128</v>
      </c>
      <c r="E58" s="4" t="s">
        <v>54</v>
      </c>
      <c r="F58" s="29">
        <v>71520</v>
      </c>
    </row>
    <row r="59" spans="1:6" ht="36">
      <c r="A59" s="58" t="s">
        <v>130</v>
      </c>
      <c r="B59" s="51" t="s">
        <v>131</v>
      </c>
      <c r="C59" s="51" t="s">
        <v>15</v>
      </c>
      <c r="D59" s="51" t="s">
        <v>129</v>
      </c>
      <c r="E59" s="51"/>
      <c r="F59" s="26">
        <f>F60</f>
        <v>1650475.98</v>
      </c>
    </row>
    <row r="60" spans="1:6" ht="24">
      <c r="A60" s="42" t="s">
        <v>61</v>
      </c>
      <c r="B60" s="4" t="s">
        <v>6</v>
      </c>
      <c r="C60" s="4" t="s">
        <v>15</v>
      </c>
      <c r="D60" s="4" t="s">
        <v>129</v>
      </c>
      <c r="E60" s="4" t="s">
        <v>53</v>
      </c>
      <c r="F60" s="28">
        <f>F61</f>
        <v>1650475.98</v>
      </c>
    </row>
    <row r="61" spans="1:6" ht="24">
      <c r="A61" s="42" t="s">
        <v>62</v>
      </c>
      <c r="B61" s="4" t="s">
        <v>6</v>
      </c>
      <c r="C61" s="4" t="s">
        <v>15</v>
      </c>
      <c r="D61" s="4" t="s">
        <v>129</v>
      </c>
      <c r="E61" s="4" t="s">
        <v>54</v>
      </c>
      <c r="F61" s="29">
        <v>1650475.98</v>
      </c>
    </row>
    <row r="62" spans="1:6" ht="36">
      <c r="A62" s="30" t="s">
        <v>64</v>
      </c>
      <c r="B62" s="53" t="s">
        <v>6</v>
      </c>
      <c r="C62" s="51" t="s">
        <v>15</v>
      </c>
      <c r="D62" s="51" t="s">
        <v>134</v>
      </c>
      <c r="E62" s="4"/>
      <c r="F62" s="26">
        <f>F63</f>
        <v>865672.5</v>
      </c>
    </row>
    <row r="63" spans="1:6" ht="24">
      <c r="A63" s="14" t="s">
        <v>132</v>
      </c>
      <c r="B63" s="53" t="s">
        <v>6</v>
      </c>
      <c r="C63" s="51" t="s">
        <v>15</v>
      </c>
      <c r="D63" s="51" t="s">
        <v>215</v>
      </c>
      <c r="E63" s="4"/>
      <c r="F63" s="26">
        <f>F64</f>
        <v>865672.5</v>
      </c>
    </row>
    <row r="64" spans="1:6" ht="12">
      <c r="A64" s="14" t="s">
        <v>216</v>
      </c>
      <c r="B64" s="53" t="s">
        <v>6</v>
      </c>
      <c r="C64" s="51" t="s">
        <v>15</v>
      </c>
      <c r="D64" s="51" t="s">
        <v>133</v>
      </c>
      <c r="E64" s="51"/>
      <c r="F64" s="26">
        <f>F65</f>
        <v>865672.5</v>
      </c>
    </row>
    <row r="65" spans="1:6" ht="24">
      <c r="A65" s="42" t="s">
        <v>61</v>
      </c>
      <c r="B65" s="27" t="s">
        <v>6</v>
      </c>
      <c r="C65" s="4" t="s">
        <v>15</v>
      </c>
      <c r="D65" s="4" t="s">
        <v>133</v>
      </c>
      <c r="E65" s="4" t="s">
        <v>53</v>
      </c>
      <c r="F65" s="28">
        <f>F66</f>
        <v>865672.5</v>
      </c>
    </row>
    <row r="66" spans="1:6" ht="24">
      <c r="A66" s="42" t="s">
        <v>62</v>
      </c>
      <c r="B66" s="27" t="s">
        <v>6</v>
      </c>
      <c r="C66" s="4" t="s">
        <v>15</v>
      </c>
      <c r="D66" s="4" t="s">
        <v>133</v>
      </c>
      <c r="E66" s="4" t="s">
        <v>54</v>
      </c>
      <c r="F66" s="29">
        <v>865672.5</v>
      </c>
    </row>
    <row r="67" spans="1:6" ht="24">
      <c r="A67" s="30" t="s">
        <v>252</v>
      </c>
      <c r="B67" s="53" t="s">
        <v>6</v>
      </c>
      <c r="C67" s="51" t="s">
        <v>15</v>
      </c>
      <c r="D67" s="51" t="s">
        <v>162</v>
      </c>
      <c r="E67" s="51"/>
      <c r="F67" s="26">
        <f>F68+F72+F76</f>
        <v>2388799</v>
      </c>
    </row>
    <row r="68" spans="1:6" ht="24">
      <c r="A68" s="50" t="s">
        <v>253</v>
      </c>
      <c r="B68" s="53" t="s">
        <v>6</v>
      </c>
      <c r="C68" s="51" t="s">
        <v>15</v>
      </c>
      <c r="D68" s="51" t="s">
        <v>163</v>
      </c>
      <c r="E68" s="51"/>
      <c r="F68" s="26">
        <f>F69</f>
        <v>549232</v>
      </c>
    </row>
    <row r="69" spans="1:6" ht="12">
      <c r="A69" s="50" t="s">
        <v>273</v>
      </c>
      <c r="B69" s="53" t="s">
        <v>6</v>
      </c>
      <c r="C69" s="51" t="s">
        <v>15</v>
      </c>
      <c r="D69" s="51" t="s">
        <v>164</v>
      </c>
      <c r="E69" s="51"/>
      <c r="F69" s="26">
        <f>F70</f>
        <v>549232</v>
      </c>
    </row>
    <row r="70" spans="1:6" ht="24">
      <c r="A70" s="42" t="s">
        <v>61</v>
      </c>
      <c r="B70" s="27" t="s">
        <v>6</v>
      </c>
      <c r="C70" s="4" t="s">
        <v>15</v>
      </c>
      <c r="D70" s="4" t="s">
        <v>164</v>
      </c>
      <c r="E70" s="4" t="s">
        <v>53</v>
      </c>
      <c r="F70" s="28">
        <f>F71</f>
        <v>549232</v>
      </c>
    </row>
    <row r="71" spans="1:6" ht="24">
      <c r="A71" s="42" t="s">
        <v>62</v>
      </c>
      <c r="B71" s="27" t="s">
        <v>6</v>
      </c>
      <c r="C71" s="4" t="s">
        <v>15</v>
      </c>
      <c r="D71" s="4" t="s">
        <v>164</v>
      </c>
      <c r="E71" s="4" t="s">
        <v>54</v>
      </c>
      <c r="F71" s="29">
        <v>549232</v>
      </c>
    </row>
    <row r="72" spans="1:6" ht="24">
      <c r="A72" s="50" t="s">
        <v>254</v>
      </c>
      <c r="B72" s="53" t="s">
        <v>6</v>
      </c>
      <c r="C72" s="51" t="s">
        <v>15</v>
      </c>
      <c r="D72" s="51" t="s">
        <v>256</v>
      </c>
      <c r="E72" s="51"/>
      <c r="F72" s="26">
        <f>F73</f>
        <v>359567</v>
      </c>
    </row>
    <row r="73" spans="1:6" ht="12">
      <c r="A73" s="50" t="s">
        <v>260</v>
      </c>
      <c r="B73" s="53" t="s">
        <v>6</v>
      </c>
      <c r="C73" s="51" t="s">
        <v>15</v>
      </c>
      <c r="D73" s="51" t="s">
        <v>258</v>
      </c>
      <c r="E73" s="51"/>
      <c r="F73" s="26">
        <f>F74</f>
        <v>359567</v>
      </c>
    </row>
    <row r="74" spans="1:6" ht="24">
      <c r="A74" s="42" t="s">
        <v>61</v>
      </c>
      <c r="B74" s="27" t="s">
        <v>6</v>
      </c>
      <c r="C74" s="4" t="s">
        <v>15</v>
      </c>
      <c r="D74" s="4" t="s">
        <v>258</v>
      </c>
      <c r="E74" s="4" t="s">
        <v>53</v>
      </c>
      <c r="F74" s="28">
        <f>F75</f>
        <v>359567</v>
      </c>
    </row>
    <row r="75" spans="1:6" ht="24">
      <c r="A75" s="42" t="s">
        <v>62</v>
      </c>
      <c r="B75" s="27" t="s">
        <v>6</v>
      </c>
      <c r="C75" s="4" t="s">
        <v>15</v>
      </c>
      <c r="D75" s="4" t="s">
        <v>258</v>
      </c>
      <c r="E75" s="4" t="s">
        <v>54</v>
      </c>
      <c r="F75" s="29">
        <v>359567</v>
      </c>
    </row>
    <row r="76" spans="1:6" ht="24">
      <c r="A76" s="50" t="s">
        <v>255</v>
      </c>
      <c r="B76" s="53" t="s">
        <v>6</v>
      </c>
      <c r="C76" s="51" t="s">
        <v>15</v>
      </c>
      <c r="D76" s="51" t="s">
        <v>257</v>
      </c>
      <c r="E76" s="51"/>
      <c r="F76" s="26">
        <f>F77</f>
        <v>1480000</v>
      </c>
    </row>
    <row r="77" spans="1:6" ht="12">
      <c r="A77" s="50" t="s">
        <v>261</v>
      </c>
      <c r="B77" s="53" t="s">
        <v>6</v>
      </c>
      <c r="C77" s="51" t="s">
        <v>15</v>
      </c>
      <c r="D77" s="51" t="s">
        <v>259</v>
      </c>
      <c r="E77" s="51"/>
      <c r="F77" s="26">
        <f>F78</f>
        <v>1480000</v>
      </c>
    </row>
    <row r="78" spans="1:6" ht="24">
      <c r="A78" s="42" t="s">
        <v>61</v>
      </c>
      <c r="B78" s="27" t="s">
        <v>6</v>
      </c>
      <c r="C78" s="4" t="s">
        <v>15</v>
      </c>
      <c r="D78" s="4" t="s">
        <v>259</v>
      </c>
      <c r="E78" s="4" t="s">
        <v>53</v>
      </c>
      <c r="F78" s="28">
        <f>F79</f>
        <v>1480000</v>
      </c>
    </row>
    <row r="79" spans="1:6" ht="24">
      <c r="A79" s="42" t="s">
        <v>62</v>
      </c>
      <c r="B79" s="27" t="s">
        <v>6</v>
      </c>
      <c r="C79" s="4" t="s">
        <v>15</v>
      </c>
      <c r="D79" s="4" t="s">
        <v>259</v>
      </c>
      <c r="E79" s="4" t="s">
        <v>54</v>
      </c>
      <c r="F79" s="29">
        <v>1480000</v>
      </c>
    </row>
    <row r="80" spans="1:6" ht="36">
      <c r="A80" s="30" t="s">
        <v>70</v>
      </c>
      <c r="B80" s="51" t="s">
        <v>6</v>
      </c>
      <c r="C80" s="51" t="s">
        <v>15</v>
      </c>
      <c r="D80" s="51" t="s">
        <v>136</v>
      </c>
      <c r="E80" s="4"/>
      <c r="F80" s="26">
        <f>F81</f>
        <v>496000</v>
      </c>
    </row>
    <row r="81" spans="1:6" ht="36">
      <c r="A81" s="49" t="s">
        <v>198</v>
      </c>
      <c r="B81" s="51" t="s">
        <v>6</v>
      </c>
      <c r="C81" s="51" t="s">
        <v>15</v>
      </c>
      <c r="D81" s="51" t="s">
        <v>135</v>
      </c>
      <c r="E81" s="4"/>
      <c r="F81" s="26">
        <f>F82</f>
        <v>496000</v>
      </c>
    </row>
    <row r="82" spans="1:6" ht="24">
      <c r="A82" s="49" t="s">
        <v>211</v>
      </c>
      <c r="B82" s="51" t="s">
        <v>6</v>
      </c>
      <c r="C82" s="51" t="s">
        <v>15</v>
      </c>
      <c r="D82" s="51" t="s">
        <v>236</v>
      </c>
      <c r="E82" s="51"/>
      <c r="F82" s="26">
        <f>F83</f>
        <v>496000</v>
      </c>
    </row>
    <row r="83" spans="1:6" ht="24">
      <c r="A83" s="42" t="s">
        <v>61</v>
      </c>
      <c r="B83" s="4" t="s">
        <v>6</v>
      </c>
      <c r="C83" s="4" t="s">
        <v>15</v>
      </c>
      <c r="D83" s="4" t="s">
        <v>236</v>
      </c>
      <c r="E83" s="4" t="s">
        <v>53</v>
      </c>
      <c r="F83" s="28">
        <f>F84</f>
        <v>496000</v>
      </c>
    </row>
    <row r="84" spans="1:6" ht="24">
      <c r="A84" s="42" t="s">
        <v>62</v>
      </c>
      <c r="B84" s="4" t="s">
        <v>6</v>
      </c>
      <c r="C84" s="4" t="s">
        <v>15</v>
      </c>
      <c r="D84" s="4" t="s">
        <v>236</v>
      </c>
      <c r="E84" s="4" t="s">
        <v>54</v>
      </c>
      <c r="F84" s="29">
        <v>496000</v>
      </c>
    </row>
    <row r="85" spans="1:6" ht="36">
      <c r="A85" s="45" t="s">
        <v>222</v>
      </c>
      <c r="B85" s="51" t="s">
        <v>6</v>
      </c>
      <c r="C85" s="52" t="s">
        <v>15</v>
      </c>
      <c r="D85" s="51" t="s">
        <v>117</v>
      </c>
      <c r="E85" s="5"/>
      <c r="F85" s="26">
        <f>F86</f>
        <v>612000</v>
      </c>
    </row>
    <row r="86" spans="1:6" ht="24">
      <c r="A86" s="48" t="s">
        <v>115</v>
      </c>
      <c r="B86" s="51" t="s">
        <v>6</v>
      </c>
      <c r="C86" s="52" t="s">
        <v>15</v>
      </c>
      <c r="D86" s="51" t="s">
        <v>118</v>
      </c>
      <c r="E86" s="5"/>
      <c r="F86" s="26">
        <f>+F87</f>
        <v>612000</v>
      </c>
    </row>
    <row r="87" spans="1:6" ht="12">
      <c r="A87" s="21" t="s">
        <v>108</v>
      </c>
      <c r="B87" s="51" t="s">
        <v>6</v>
      </c>
      <c r="C87" s="52" t="s">
        <v>15</v>
      </c>
      <c r="D87" s="53" t="s">
        <v>267</v>
      </c>
      <c r="E87" s="52"/>
      <c r="F87" s="26">
        <f>F88+F90</f>
        <v>612000</v>
      </c>
    </row>
    <row r="88" spans="1:6" ht="24">
      <c r="A88" s="42" t="s">
        <v>61</v>
      </c>
      <c r="B88" s="4" t="s">
        <v>6</v>
      </c>
      <c r="C88" s="5" t="s">
        <v>15</v>
      </c>
      <c r="D88" s="27" t="s">
        <v>267</v>
      </c>
      <c r="E88" s="5" t="s">
        <v>53</v>
      </c>
      <c r="F88" s="28">
        <f>F89</f>
        <v>441117.76</v>
      </c>
    </row>
    <row r="89" spans="1:6" ht="24">
      <c r="A89" s="42" t="s">
        <v>62</v>
      </c>
      <c r="B89" s="4" t="s">
        <v>6</v>
      </c>
      <c r="C89" s="5" t="s">
        <v>15</v>
      </c>
      <c r="D89" s="27" t="s">
        <v>267</v>
      </c>
      <c r="E89" s="5" t="s">
        <v>54</v>
      </c>
      <c r="F89" s="29">
        <v>441117.76</v>
      </c>
    </row>
    <row r="90" spans="1:6" ht="12">
      <c r="A90" s="6" t="s">
        <v>45</v>
      </c>
      <c r="B90" s="4" t="s">
        <v>6</v>
      </c>
      <c r="C90" s="5" t="s">
        <v>15</v>
      </c>
      <c r="D90" s="27" t="s">
        <v>267</v>
      </c>
      <c r="E90" s="5" t="s">
        <v>55</v>
      </c>
      <c r="F90" s="28">
        <f>+F91</f>
        <v>170882.24</v>
      </c>
    </row>
    <row r="91" spans="1:6" ht="12">
      <c r="A91" s="47" t="s">
        <v>63</v>
      </c>
      <c r="B91" s="4" t="s">
        <v>6</v>
      </c>
      <c r="C91" s="5" t="s">
        <v>15</v>
      </c>
      <c r="D91" s="27" t="s">
        <v>267</v>
      </c>
      <c r="E91" s="5" t="s">
        <v>56</v>
      </c>
      <c r="F91" s="29">
        <v>170882.24</v>
      </c>
    </row>
    <row r="92" spans="1:6" ht="12">
      <c r="A92" s="1" t="s">
        <v>16</v>
      </c>
      <c r="B92" s="2" t="s">
        <v>6</v>
      </c>
      <c r="C92" s="3" t="s">
        <v>17</v>
      </c>
      <c r="D92" s="34" t="s">
        <v>74</v>
      </c>
      <c r="E92" s="3" t="s">
        <v>74</v>
      </c>
      <c r="F92" s="25">
        <f aca="true" t="shared" si="0" ref="F92:F97">F93</f>
        <v>395100</v>
      </c>
    </row>
    <row r="93" spans="1:6" ht="12">
      <c r="A93" s="11" t="s">
        <v>18</v>
      </c>
      <c r="B93" s="12" t="s">
        <v>6</v>
      </c>
      <c r="C93" s="13" t="s">
        <v>19</v>
      </c>
      <c r="D93" s="35" t="s">
        <v>74</v>
      </c>
      <c r="E93" s="8" t="s">
        <v>74</v>
      </c>
      <c r="F93" s="31">
        <f t="shared" si="0"/>
        <v>395100</v>
      </c>
    </row>
    <row r="94" spans="1:6" ht="24">
      <c r="A94" s="30" t="s">
        <v>82</v>
      </c>
      <c r="B94" s="51" t="s">
        <v>6</v>
      </c>
      <c r="C94" s="51" t="s">
        <v>19</v>
      </c>
      <c r="D94" s="51" t="s">
        <v>137</v>
      </c>
      <c r="E94" s="5" t="s">
        <v>74</v>
      </c>
      <c r="F94" s="26">
        <f t="shared" si="0"/>
        <v>395100</v>
      </c>
    </row>
    <row r="95" spans="1:6" ht="12">
      <c r="A95" s="49" t="s">
        <v>73</v>
      </c>
      <c r="B95" s="51" t="s">
        <v>6</v>
      </c>
      <c r="C95" s="52" t="s">
        <v>19</v>
      </c>
      <c r="D95" s="53" t="s">
        <v>138</v>
      </c>
      <c r="E95" s="52" t="s">
        <v>74</v>
      </c>
      <c r="F95" s="26">
        <f t="shared" si="0"/>
        <v>395100</v>
      </c>
    </row>
    <row r="96" spans="1:6" ht="24">
      <c r="A96" s="49" t="s">
        <v>20</v>
      </c>
      <c r="B96" s="51" t="s">
        <v>6</v>
      </c>
      <c r="C96" s="52" t="s">
        <v>19</v>
      </c>
      <c r="D96" s="53" t="s">
        <v>139</v>
      </c>
      <c r="E96" s="52" t="s">
        <v>74</v>
      </c>
      <c r="F96" s="26">
        <f>F97+F99</f>
        <v>395100</v>
      </c>
    </row>
    <row r="97" spans="1:6" ht="48">
      <c r="A97" s="6" t="s">
        <v>80</v>
      </c>
      <c r="B97" s="4" t="s">
        <v>6</v>
      </c>
      <c r="C97" s="5" t="s">
        <v>19</v>
      </c>
      <c r="D97" s="27" t="s">
        <v>139</v>
      </c>
      <c r="E97" s="4" t="s">
        <v>50</v>
      </c>
      <c r="F97" s="28">
        <f t="shared" si="0"/>
        <v>368050</v>
      </c>
    </row>
    <row r="98" spans="1:6" ht="24">
      <c r="A98" s="6" t="s">
        <v>87</v>
      </c>
      <c r="B98" s="4" t="s">
        <v>6</v>
      </c>
      <c r="C98" s="5" t="s">
        <v>19</v>
      </c>
      <c r="D98" s="27" t="s">
        <v>139</v>
      </c>
      <c r="E98" s="4" t="s">
        <v>52</v>
      </c>
      <c r="F98" s="29">
        <v>368050</v>
      </c>
    </row>
    <row r="99" spans="1:6" ht="24">
      <c r="A99" s="42" t="s">
        <v>61</v>
      </c>
      <c r="B99" s="4" t="s">
        <v>6</v>
      </c>
      <c r="C99" s="5" t="s">
        <v>19</v>
      </c>
      <c r="D99" s="27" t="s">
        <v>139</v>
      </c>
      <c r="E99" s="4" t="s">
        <v>53</v>
      </c>
      <c r="F99" s="28">
        <f>F100</f>
        <v>27050</v>
      </c>
    </row>
    <row r="100" spans="1:6" ht="24">
      <c r="A100" s="42" t="s">
        <v>62</v>
      </c>
      <c r="B100" s="4" t="s">
        <v>6</v>
      </c>
      <c r="C100" s="5" t="s">
        <v>19</v>
      </c>
      <c r="D100" s="27" t="s">
        <v>139</v>
      </c>
      <c r="E100" s="4" t="s">
        <v>54</v>
      </c>
      <c r="F100" s="29">
        <v>27050</v>
      </c>
    </row>
    <row r="101" spans="1:6" ht="24">
      <c r="A101" s="10" t="s">
        <v>21</v>
      </c>
      <c r="B101" s="2" t="s">
        <v>6</v>
      </c>
      <c r="C101" s="3" t="s">
        <v>22</v>
      </c>
      <c r="D101" s="3"/>
      <c r="E101" s="3"/>
      <c r="F101" s="25">
        <f>F102</f>
        <v>5051921</v>
      </c>
    </row>
    <row r="102" spans="1:6" ht="36">
      <c r="A102" s="11" t="s">
        <v>317</v>
      </c>
      <c r="B102" s="12" t="s">
        <v>6</v>
      </c>
      <c r="C102" s="13" t="s">
        <v>46</v>
      </c>
      <c r="D102" s="8"/>
      <c r="E102" s="54"/>
      <c r="F102" s="32">
        <f>F103</f>
        <v>5051921</v>
      </c>
    </row>
    <row r="103" spans="1:6" ht="36">
      <c r="A103" s="30" t="s">
        <v>299</v>
      </c>
      <c r="B103" s="51" t="s">
        <v>6</v>
      </c>
      <c r="C103" s="52" t="s">
        <v>46</v>
      </c>
      <c r="D103" s="52" t="s">
        <v>123</v>
      </c>
      <c r="E103" s="18"/>
      <c r="F103" s="26">
        <f>F104</f>
        <v>5051921</v>
      </c>
    </row>
    <row r="104" spans="1:6" ht="24">
      <c r="A104" s="14" t="s">
        <v>122</v>
      </c>
      <c r="B104" s="51" t="s">
        <v>6</v>
      </c>
      <c r="C104" s="52" t="s">
        <v>46</v>
      </c>
      <c r="D104" s="52" t="s">
        <v>124</v>
      </c>
      <c r="E104" s="18"/>
      <c r="F104" s="26">
        <f>F105+F108+F111+F114+F117+F124+F127+F132</f>
        <v>5051921</v>
      </c>
    </row>
    <row r="105" spans="1:6" ht="12">
      <c r="A105" s="14" t="s">
        <v>59</v>
      </c>
      <c r="B105" s="53" t="s">
        <v>6</v>
      </c>
      <c r="C105" s="52" t="s">
        <v>46</v>
      </c>
      <c r="D105" s="51" t="s">
        <v>213</v>
      </c>
      <c r="E105" s="5"/>
      <c r="F105" s="26">
        <f>F106</f>
        <v>255840</v>
      </c>
    </row>
    <row r="106" spans="1:6" ht="12">
      <c r="A106" s="47" t="s">
        <v>93</v>
      </c>
      <c r="B106" s="27" t="s">
        <v>6</v>
      </c>
      <c r="C106" s="5" t="s">
        <v>46</v>
      </c>
      <c r="D106" s="4" t="s">
        <v>213</v>
      </c>
      <c r="E106" s="5" t="s">
        <v>92</v>
      </c>
      <c r="F106" s="28">
        <f>F107</f>
        <v>255840</v>
      </c>
    </row>
    <row r="107" spans="1:6" ht="12">
      <c r="A107" s="47" t="s">
        <v>94</v>
      </c>
      <c r="B107" s="27" t="s">
        <v>6</v>
      </c>
      <c r="C107" s="5" t="s">
        <v>46</v>
      </c>
      <c r="D107" s="4" t="s">
        <v>213</v>
      </c>
      <c r="E107" s="5" t="s">
        <v>91</v>
      </c>
      <c r="F107" s="29">
        <v>255840</v>
      </c>
    </row>
    <row r="108" spans="1:6" ht="12">
      <c r="A108" s="14" t="s">
        <v>104</v>
      </c>
      <c r="B108" s="51" t="s">
        <v>6</v>
      </c>
      <c r="C108" s="52" t="s">
        <v>46</v>
      </c>
      <c r="D108" s="52" t="s">
        <v>140</v>
      </c>
      <c r="E108" s="5"/>
      <c r="F108" s="26">
        <f>F109</f>
        <v>930000</v>
      </c>
    </row>
    <row r="109" spans="1:6" ht="24">
      <c r="A109" s="42" t="s">
        <v>61</v>
      </c>
      <c r="B109" s="4" t="s">
        <v>6</v>
      </c>
      <c r="C109" s="5" t="s">
        <v>46</v>
      </c>
      <c r="D109" s="5" t="s">
        <v>140</v>
      </c>
      <c r="E109" s="5" t="s">
        <v>53</v>
      </c>
      <c r="F109" s="28">
        <f>F110</f>
        <v>930000</v>
      </c>
    </row>
    <row r="110" spans="1:6" ht="24">
      <c r="A110" s="42" t="s">
        <v>62</v>
      </c>
      <c r="B110" s="4" t="s">
        <v>6</v>
      </c>
      <c r="C110" s="5" t="s">
        <v>46</v>
      </c>
      <c r="D110" s="5" t="s">
        <v>140</v>
      </c>
      <c r="E110" s="5" t="s">
        <v>54</v>
      </c>
      <c r="F110" s="29">
        <v>930000</v>
      </c>
    </row>
    <row r="111" spans="1:6" ht="24">
      <c r="A111" s="50" t="s">
        <v>230</v>
      </c>
      <c r="B111" s="52" t="s">
        <v>6</v>
      </c>
      <c r="C111" s="52" t="s">
        <v>46</v>
      </c>
      <c r="D111" s="52" t="s">
        <v>223</v>
      </c>
      <c r="E111" s="52"/>
      <c r="F111" s="26">
        <f>F112</f>
        <v>50000</v>
      </c>
    </row>
    <row r="112" spans="1:6" ht="24">
      <c r="A112" s="42" t="s">
        <v>61</v>
      </c>
      <c r="B112" s="5" t="s">
        <v>6</v>
      </c>
      <c r="C112" s="5" t="s">
        <v>46</v>
      </c>
      <c r="D112" s="5" t="s">
        <v>223</v>
      </c>
      <c r="E112" s="5" t="s">
        <v>53</v>
      </c>
      <c r="F112" s="28">
        <f>F113</f>
        <v>50000</v>
      </c>
    </row>
    <row r="113" spans="1:6" ht="24">
      <c r="A113" s="59" t="s">
        <v>62</v>
      </c>
      <c r="B113" s="5" t="s">
        <v>6</v>
      </c>
      <c r="C113" s="5" t="s">
        <v>46</v>
      </c>
      <c r="D113" s="5" t="s">
        <v>223</v>
      </c>
      <c r="E113" s="5" t="s">
        <v>54</v>
      </c>
      <c r="F113" s="29">
        <v>50000</v>
      </c>
    </row>
    <row r="114" spans="1:6" ht="12">
      <c r="A114" s="50" t="s">
        <v>142</v>
      </c>
      <c r="B114" s="51" t="s">
        <v>6</v>
      </c>
      <c r="C114" s="52" t="s">
        <v>46</v>
      </c>
      <c r="D114" s="52" t="s">
        <v>141</v>
      </c>
      <c r="E114" s="52"/>
      <c r="F114" s="26">
        <f>F115</f>
        <v>1840810</v>
      </c>
    </row>
    <row r="115" spans="1:6" ht="48">
      <c r="A115" s="6" t="s">
        <v>80</v>
      </c>
      <c r="B115" s="4" t="s">
        <v>6</v>
      </c>
      <c r="C115" s="5" t="s">
        <v>46</v>
      </c>
      <c r="D115" s="5" t="s">
        <v>141</v>
      </c>
      <c r="E115" s="18">
        <v>100</v>
      </c>
      <c r="F115" s="28">
        <f>F116</f>
        <v>1840810</v>
      </c>
    </row>
    <row r="116" spans="1:6" ht="24">
      <c r="A116" s="6" t="s">
        <v>87</v>
      </c>
      <c r="B116" s="4" t="s">
        <v>6</v>
      </c>
      <c r="C116" s="5" t="s">
        <v>46</v>
      </c>
      <c r="D116" s="5" t="s">
        <v>141</v>
      </c>
      <c r="E116" s="18">
        <v>120</v>
      </c>
      <c r="F116" s="29">
        <v>1840810</v>
      </c>
    </row>
    <row r="117" spans="1:6" ht="12">
      <c r="A117" s="50" t="s">
        <v>143</v>
      </c>
      <c r="B117" s="51" t="s">
        <v>6</v>
      </c>
      <c r="C117" s="52" t="s">
        <v>46</v>
      </c>
      <c r="D117" s="52" t="s">
        <v>197</v>
      </c>
      <c r="E117" s="52"/>
      <c r="F117" s="26">
        <f>F118+F120+F122</f>
        <v>295000</v>
      </c>
    </row>
    <row r="118" spans="1:6" ht="48">
      <c r="A118" s="6" t="s">
        <v>80</v>
      </c>
      <c r="B118" s="4" t="s">
        <v>6</v>
      </c>
      <c r="C118" s="5" t="s">
        <v>46</v>
      </c>
      <c r="D118" s="5" t="s">
        <v>197</v>
      </c>
      <c r="E118" s="18">
        <v>100</v>
      </c>
      <c r="F118" s="28">
        <f>F119</f>
        <v>250000</v>
      </c>
    </row>
    <row r="119" spans="1:6" ht="24">
      <c r="A119" s="6" t="s">
        <v>87</v>
      </c>
      <c r="B119" s="4" t="s">
        <v>6</v>
      </c>
      <c r="C119" s="5" t="s">
        <v>46</v>
      </c>
      <c r="D119" s="5" t="s">
        <v>197</v>
      </c>
      <c r="E119" s="18">
        <v>120</v>
      </c>
      <c r="F119" s="29">
        <v>250000</v>
      </c>
    </row>
    <row r="120" spans="1:6" ht="24">
      <c r="A120" s="42" t="s">
        <v>61</v>
      </c>
      <c r="B120" s="4" t="s">
        <v>6</v>
      </c>
      <c r="C120" s="5" t="s">
        <v>46</v>
      </c>
      <c r="D120" s="5" t="s">
        <v>197</v>
      </c>
      <c r="E120" s="5" t="s">
        <v>53</v>
      </c>
      <c r="F120" s="28">
        <f>F121</f>
        <v>30000</v>
      </c>
    </row>
    <row r="121" spans="1:6" ht="24">
      <c r="A121" s="42" t="s">
        <v>62</v>
      </c>
      <c r="B121" s="4" t="s">
        <v>6</v>
      </c>
      <c r="C121" s="5" t="s">
        <v>46</v>
      </c>
      <c r="D121" s="5" t="s">
        <v>197</v>
      </c>
      <c r="E121" s="5" t="s">
        <v>54</v>
      </c>
      <c r="F121" s="29">
        <v>30000</v>
      </c>
    </row>
    <row r="122" spans="1:6" ht="12">
      <c r="A122" s="47" t="s">
        <v>93</v>
      </c>
      <c r="B122" s="4" t="s">
        <v>6</v>
      </c>
      <c r="C122" s="5" t="s">
        <v>46</v>
      </c>
      <c r="D122" s="5" t="s">
        <v>197</v>
      </c>
      <c r="E122" s="5" t="s">
        <v>92</v>
      </c>
      <c r="F122" s="28">
        <f>F123</f>
        <v>15000</v>
      </c>
    </row>
    <row r="123" spans="1:6" ht="12">
      <c r="A123" s="47" t="s">
        <v>94</v>
      </c>
      <c r="B123" s="4" t="s">
        <v>6</v>
      </c>
      <c r="C123" s="5" t="s">
        <v>46</v>
      </c>
      <c r="D123" s="5" t="s">
        <v>197</v>
      </c>
      <c r="E123" s="5" t="s">
        <v>91</v>
      </c>
      <c r="F123" s="29">
        <v>15000</v>
      </c>
    </row>
    <row r="124" spans="1:6" ht="24">
      <c r="A124" s="50" t="s">
        <v>146</v>
      </c>
      <c r="B124" s="51" t="s">
        <v>6</v>
      </c>
      <c r="C124" s="52" t="s">
        <v>46</v>
      </c>
      <c r="D124" s="52" t="s">
        <v>147</v>
      </c>
      <c r="E124" s="52"/>
      <c r="F124" s="26">
        <f>F125</f>
        <v>480000</v>
      </c>
    </row>
    <row r="125" spans="1:6" ht="24">
      <c r="A125" s="42" t="s">
        <v>61</v>
      </c>
      <c r="B125" s="4" t="s">
        <v>6</v>
      </c>
      <c r="C125" s="5" t="s">
        <v>46</v>
      </c>
      <c r="D125" s="5" t="s">
        <v>147</v>
      </c>
      <c r="E125" s="5" t="s">
        <v>53</v>
      </c>
      <c r="F125" s="28">
        <f>F126</f>
        <v>480000</v>
      </c>
    </row>
    <row r="126" spans="1:6" ht="24">
      <c r="A126" s="42" t="s">
        <v>62</v>
      </c>
      <c r="B126" s="4" t="s">
        <v>6</v>
      </c>
      <c r="C126" s="5" t="s">
        <v>46</v>
      </c>
      <c r="D126" s="5" t="s">
        <v>147</v>
      </c>
      <c r="E126" s="5" t="s">
        <v>54</v>
      </c>
      <c r="F126" s="29">
        <v>480000</v>
      </c>
    </row>
    <row r="127" spans="1:6" ht="24">
      <c r="A127" s="14" t="s">
        <v>83</v>
      </c>
      <c r="B127" s="51" t="s">
        <v>6</v>
      </c>
      <c r="C127" s="52" t="s">
        <v>46</v>
      </c>
      <c r="D127" s="52" t="s">
        <v>149</v>
      </c>
      <c r="E127" s="18"/>
      <c r="F127" s="26">
        <f>F128+F130</f>
        <v>834763</v>
      </c>
    </row>
    <row r="128" spans="1:6" ht="48">
      <c r="A128" s="6" t="s">
        <v>80</v>
      </c>
      <c r="B128" s="4" t="s">
        <v>6</v>
      </c>
      <c r="C128" s="5" t="s">
        <v>46</v>
      </c>
      <c r="D128" s="5" t="s">
        <v>149</v>
      </c>
      <c r="E128" s="18">
        <v>100</v>
      </c>
      <c r="F128" s="28">
        <f>F129</f>
        <v>414000</v>
      </c>
    </row>
    <row r="129" spans="1:6" ht="24">
      <c r="A129" s="6" t="s">
        <v>87</v>
      </c>
      <c r="B129" s="4" t="s">
        <v>6</v>
      </c>
      <c r="C129" s="5" t="s">
        <v>46</v>
      </c>
      <c r="D129" s="5" t="s">
        <v>149</v>
      </c>
      <c r="E129" s="18">
        <v>120</v>
      </c>
      <c r="F129" s="29">
        <v>414000</v>
      </c>
    </row>
    <row r="130" spans="1:6" ht="24">
      <c r="A130" s="42" t="s">
        <v>61</v>
      </c>
      <c r="B130" s="4" t="s">
        <v>6</v>
      </c>
      <c r="C130" s="5" t="s">
        <v>46</v>
      </c>
      <c r="D130" s="5" t="s">
        <v>149</v>
      </c>
      <c r="E130" s="5" t="s">
        <v>53</v>
      </c>
      <c r="F130" s="28">
        <f>F131</f>
        <v>420763</v>
      </c>
    </row>
    <row r="131" spans="1:6" ht="24">
      <c r="A131" s="42" t="s">
        <v>62</v>
      </c>
      <c r="B131" s="4" t="s">
        <v>6</v>
      </c>
      <c r="C131" s="5" t="s">
        <v>46</v>
      </c>
      <c r="D131" s="5" t="s">
        <v>149</v>
      </c>
      <c r="E131" s="5" t="s">
        <v>54</v>
      </c>
      <c r="F131" s="29">
        <v>420763</v>
      </c>
    </row>
    <row r="132" spans="1:6" ht="24">
      <c r="A132" s="50" t="s">
        <v>144</v>
      </c>
      <c r="B132" s="51" t="s">
        <v>6</v>
      </c>
      <c r="C132" s="52" t="s">
        <v>46</v>
      </c>
      <c r="D132" s="52" t="s">
        <v>145</v>
      </c>
      <c r="E132" s="52"/>
      <c r="F132" s="26">
        <f>F133</f>
        <v>365508</v>
      </c>
    </row>
    <row r="133" spans="1:6" ht="48">
      <c r="A133" s="6" t="s">
        <v>80</v>
      </c>
      <c r="B133" s="4" t="s">
        <v>6</v>
      </c>
      <c r="C133" s="5" t="s">
        <v>46</v>
      </c>
      <c r="D133" s="5" t="s">
        <v>145</v>
      </c>
      <c r="E133" s="18">
        <v>100</v>
      </c>
      <c r="F133" s="28">
        <f>F134</f>
        <v>365508</v>
      </c>
    </row>
    <row r="134" spans="1:6" ht="24">
      <c r="A134" s="6" t="s">
        <v>87</v>
      </c>
      <c r="B134" s="4" t="s">
        <v>6</v>
      </c>
      <c r="C134" s="5" t="s">
        <v>46</v>
      </c>
      <c r="D134" s="5" t="s">
        <v>145</v>
      </c>
      <c r="E134" s="18">
        <v>120</v>
      </c>
      <c r="F134" s="29">
        <v>365508</v>
      </c>
    </row>
    <row r="135" spans="1:6" ht="12">
      <c r="A135" s="16" t="s">
        <v>100</v>
      </c>
      <c r="B135" s="2" t="s">
        <v>6</v>
      </c>
      <c r="C135" s="3" t="s">
        <v>97</v>
      </c>
      <c r="D135" s="9"/>
      <c r="E135" s="55"/>
      <c r="F135" s="25">
        <f>F136+F142+F157</f>
        <v>42678747.13</v>
      </c>
    </row>
    <row r="136" spans="1:6" ht="12">
      <c r="A136" s="37" t="s">
        <v>314</v>
      </c>
      <c r="B136" s="12" t="s">
        <v>6</v>
      </c>
      <c r="C136" s="13" t="s">
        <v>313</v>
      </c>
      <c r="D136" s="8"/>
      <c r="E136" s="54"/>
      <c r="F136" s="32">
        <f>F137</f>
        <v>440865.17</v>
      </c>
    </row>
    <row r="137" spans="1:6" ht="36">
      <c r="A137" s="30" t="s">
        <v>70</v>
      </c>
      <c r="B137" s="51" t="s">
        <v>6</v>
      </c>
      <c r="C137" s="52" t="s">
        <v>313</v>
      </c>
      <c r="D137" s="51" t="s">
        <v>236</v>
      </c>
      <c r="E137" s="5"/>
      <c r="F137" s="26">
        <f>F138</f>
        <v>440865.17</v>
      </c>
    </row>
    <row r="138" spans="1:6" ht="36">
      <c r="A138" s="49" t="s">
        <v>198</v>
      </c>
      <c r="B138" s="51" t="s">
        <v>6</v>
      </c>
      <c r="C138" s="52" t="s">
        <v>313</v>
      </c>
      <c r="D138" s="51" t="s">
        <v>236</v>
      </c>
      <c r="E138" s="5"/>
      <c r="F138" s="26">
        <f>F139</f>
        <v>440865.17</v>
      </c>
    </row>
    <row r="139" spans="1:6" ht="24">
      <c r="A139" s="49" t="s">
        <v>211</v>
      </c>
      <c r="B139" s="51" t="s">
        <v>6</v>
      </c>
      <c r="C139" s="52" t="s">
        <v>313</v>
      </c>
      <c r="D139" s="51" t="s">
        <v>236</v>
      </c>
      <c r="E139" s="5"/>
      <c r="F139" s="26">
        <f>F140</f>
        <v>440865.17</v>
      </c>
    </row>
    <row r="140" spans="1:6" ht="24">
      <c r="A140" s="42" t="s">
        <v>61</v>
      </c>
      <c r="B140" s="4" t="s">
        <v>6</v>
      </c>
      <c r="C140" s="5" t="s">
        <v>313</v>
      </c>
      <c r="D140" s="4" t="s">
        <v>236</v>
      </c>
      <c r="E140" s="5" t="s">
        <v>53</v>
      </c>
      <c r="F140" s="28">
        <f>F141</f>
        <v>440865.17</v>
      </c>
    </row>
    <row r="141" spans="1:6" ht="24">
      <c r="A141" s="59" t="s">
        <v>62</v>
      </c>
      <c r="B141" s="4" t="s">
        <v>6</v>
      </c>
      <c r="C141" s="5" t="s">
        <v>313</v>
      </c>
      <c r="D141" s="4" t="s">
        <v>236</v>
      </c>
      <c r="E141" s="5" t="s">
        <v>54</v>
      </c>
      <c r="F141" s="29">
        <v>440865.17</v>
      </c>
    </row>
    <row r="142" spans="1:6" ht="12">
      <c r="A142" s="17" t="s">
        <v>103</v>
      </c>
      <c r="B142" s="12" t="s">
        <v>6</v>
      </c>
      <c r="C142" s="13" t="s">
        <v>101</v>
      </c>
      <c r="D142" s="8"/>
      <c r="E142" s="54"/>
      <c r="F142" s="32">
        <f>F143</f>
        <v>40867840.96</v>
      </c>
    </row>
    <row r="143" spans="1:6" ht="36">
      <c r="A143" s="30" t="s">
        <v>102</v>
      </c>
      <c r="B143" s="51" t="s">
        <v>6</v>
      </c>
      <c r="C143" s="52" t="s">
        <v>101</v>
      </c>
      <c r="D143" s="52" t="s">
        <v>150</v>
      </c>
      <c r="E143" s="5"/>
      <c r="F143" s="26">
        <f>F144</f>
        <v>40867840.96</v>
      </c>
    </row>
    <row r="144" spans="1:6" ht="24">
      <c r="A144" s="14" t="s">
        <v>152</v>
      </c>
      <c r="B144" s="51" t="s">
        <v>6</v>
      </c>
      <c r="C144" s="52" t="s">
        <v>101</v>
      </c>
      <c r="D144" s="52" t="s">
        <v>151</v>
      </c>
      <c r="E144" s="5"/>
      <c r="F144" s="26">
        <f>F145+F148+F151+F154</f>
        <v>40867840.96</v>
      </c>
    </row>
    <row r="145" spans="1:6" ht="12">
      <c r="A145" s="14" t="s">
        <v>105</v>
      </c>
      <c r="B145" s="51" t="s">
        <v>6</v>
      </c>
      <c r="C145" s="52" t="s">
        <v>101</v>
      </c>
      <c r="D145" s="52" t="s">
        <v>153</v>
      </c>
      <c r="E145" s="5"/>
      <c r="F145" s="26">
        <f>F146</f>
        <v>10743947.47</v>
      </c>
    </row>
    <row r="146" spans="1:6" ht="24">
      <c r="A146" s="42" t="s">
        <v>61</v>
      </c>
      <c r="B146" s="4" t="s">
        <v>6</v>
      </c>
      <c r="C146" s="5" t="s">
        <v>101</v>
      </c>
      <c r="D146" s="5" t="s">
        <v>153</v>
      </c>
      <c r="E146" s="5" t="s">
        <v>53</v>
      </c>
      <c r="F146" s="28">
        <f>F147</f>
        <v>10743947.47</v>
      </c>
    </row>
    <row r="147" spans="1:6" ht="24">
      <c r="A147" s="59" t="s">
        <v>62</v>
      </c>
      <c r="B147" s="4" t="s">
        <v>6</v>
      </c>
      <c r="C147" s="5" t="s">
        <v>101</v>
      </c>
      <c r="D147" s="5" t="s">
        <v>153</v>
      </c>
      <c r="E147" s="5" t="s">
        <v>54</v>
      </c>
      <c r="F147" s="29">
        <v>10743947.47</v>
      </c>
    </row>
    <row r="148" spans="1:6" ht="12">
      <c r="A148" s="14" t="s">
        <v>154</v>
      </c>
      <c r="B148" s="51" t="s">
        <v>6</v>
      </c>
      <c r="C148" s="52" t="s">
        <v>101</v>
      </c>
      <c r="D148" s="52" t="s">
        <v>155</v>
      </c>
      <c r="E148" s="5"/>
      <c r="F148" s="26">
        <f>F149</f>
        <v>26876796.94</v>
      </c>
    </row>
    <row r="149" spans="1:6" ht="24">
      <c r="A149" s="42" t="s">
        <v>61</v>
      </c>
      <c r="B149" s="4" t="s">
        <v>6</v>
      </c>
      <c r="C149" s="5" t="s">
        <v>101</v>
      </c>
      <c r="D149" s="5" t="s">
        <v>155</v>
      </c>
      <c r="E149" s="5" t="s">
        <v>53</v>
      </c>
      <c r="F149" s="28">
        <f>F150</f>
        <v>26876796.94</v>
      </c>
    </row>
    <row r="150" spans="1:6" ht="24">
      <c r="A150" s="42" t="s">
        <v>62</v>
      </c>
      <c r="B150" s="4" t="s">
        <v>6</v>
      </c>
      <c r="C150" s="5" t="s">
        <v>101</v>
      </c>
      <c r="D150" s="5" t="s">
        <v>155</v>
      </c>
      <c r="E150" s="5" t="s">
        <v>54</v>
      </c>
      <c r="F150" s="29">
        <v>26876796.94</v>
      </c>
    </row>
    <row r="151" spans="1:6" ht="12">
      <c r="A151" s="14" t="s">
        <v>106</v>
      </c>
      <c r="B151" s="51" t="s">
        <v>6</v>
      </c>
      <c r="C151" s="52" t="s">
        <v>101</v>
      </c>
      <c r="D151" s="52" t="s">
        <v>156</v>
      </c>
      <c r="E151" s="5"/>
      <c r="F151" s="26">
        <f>F152</f>
        <v>382497.55</v>
      </c>
    </row>
    <row r="152" spans="1:6" ht="24">
      <c r="A152" s="42" t="s">
        <v>61</v>
      </c>
      <c r="B152" s="4" t="s">
        <v>6</v>
      </c>
      <c r="C152" s="5" t="s">
        <v>101</v>
      </c>
      <c r="D152" s="5" t="s">
        <v>156</v>
      </c>
      <c r="E152" s="5" t="s">
        <v>53</v>
      </c>
      <c r="F152" s="28">
        <f>F153</f>
        <v>382497.55</v>
      </c>
    </row>
    <row r="153" spans="1:6" ht="24">
      <c r="A153" s="42" t="s">
        <v>62</v>
      </c>
      <c r="B153" s="4" t="s">
        <v>6</v>
      </c>
      <c r="C153" s="5" t="s">
        <v>101</v>
      </c>
      <c r="D153" s="5" t="s">
        <v>156</v>
      </c>
      <c r="E153" s="5" t="s">
        <v>54</v>
      </c>
      <c r="F153" s="29">
        <v>382497.55</v>
      </c>
    </row>
    <row r="154" spans="1:6" ht="36">
      <c r="A154" s="14" t="s">
        <v>231</v>
      </c>
      <c r="B154" s="51" t="s">
        <v>6</v>
      </c>
      <c r="C154" s="52" t="s">
        <v>101</v>
      </c>
      <c r="D154" s="52" t="s">
        <v>224</v>
      </c>
      <c r="E154" s="52"/>
      <c r="F154" s="26">
        <f>F155</f>
        <v>2864599</v>
      </c>
    </row>
    <row r="155" spans="1:6" ht="24">
      <c r="A155" s="42" t="s">
        <v>61</v>
      </c>
      <c r="B155" s="4" t="s">
        <v>6</v>
      </c>
      <c r="C155" s="5" t="s">
        <v>101</v>
      </c>
      <c r="D155" s="5" t="s">
        <v>224</v>
      </c>
      <c r="E155" s="5" t="s">
        <v>53</v>
      </c>
      <c r="F155" s="28">
        <f>F156</f>
        <v>2864599</v>
      </c>
    </row>
    <row r="156" spans="1:6" ht="24">
      <c r="A156" s="59" t="s">
        <v>62</v>
      </c>
      <c r="B156" s="4" t="s">
        <v>6</v>
      </c>
      <c r="C156" s="5" t="s">
        <v>101</v>
      </c>
      <c r="D156" s="5" t="s">
        <v>224</v>
      </c>
      <c r="E156" s="5" t="s">
        <v>54</v>
      </c>
      <c r="F156" s="29">
        <v>2864599</v>
      </c>
    </row>
    <row r="157" spans="1:6" ht="12">
      <c r="A157" s="17" t="s">
        <v>99</v>
      </c>
      <c r="B157" s="12" t="s">
        <v>6</v>
      </c>
      <c r="C157" s="13" t="s">
        <v>98</v>
      </c>
      <c r="D157" s="8"/>
      <c r="E157" s="54"/>
      <c r="F157" s="32">
        <f>F158</f>
        <v>1370041</v>
      </c>
    </row>
    <row r="158" spans="1:6" ht="36">
      <c r="A158" s="30" t="s">
        <v>70</v>
      </c>
      <c r="B158" s="51" t="s">
        <v>6</v>
      </c>
      <c r="C158" s="52" t="s">
        <v>98</v>
      </c>
      <c r="D158" s="52" t="s">
        <v>136</v>
      </c>
      <c r="E158" s="18"/>
      <c r="F158" s="26">
        <f>F159</f>
        <v>1370041</v>
      </c>
    </row>
    <row r="159" spans="1:6" ht="36">
      <c r="A159" s="49" t="s">
        <v>198</v>
      </c>
      <c r="B159" s="51" t="s">
        <v>6</v>
      </c>
      <c r="C159" s="52" t="s">
        <v>98</v>
      </c>
      <c r="D159" s="52" t="s">
        <v>135</v>
      </c>
      <c r="E159" s="18"/>
      <c r="F159" s="26">
        <f>F160+F163</f>
        <v>1370041</v>
      </c>
    </row>
    <row r="160" spans="1:6" ht="36">
      <c r="A160" s="49" t="s">
        <v>282</v>
      </c>
      <c r="B160" s="51" t="s">
        <v>6</v>
      </c>
      <c r="C160" s="52" t="s">
        <v>98</v>
      </c>
      <c r="D160" s="52" t="s">
        <v>283</v>
      </c>
      <c r="E160" s="18"/>
      <c r="F160" s="26">
        <f>F161</f>
        <v>50000</v>
      </c>
    </row>
    <row r="161" spans="1:6" ht="24">
      <c r="A161" s="42" t="s">
        <v>61</v>
      </c>
      <c r="B161" s="4" t="s">
        <v>6</v>
      </c>
      <c r="C161" s="5" t="s">
        <v>98</v>
      </c>
      <c r="D161" s="5" t="s">
        <v>283</v>
      </c>
      <c r="E161" s="5" t="s">
        <v>53</v>
      </c>
      <c r="F161" s="28">
        <f>F162</f>
        <v>50000</v>
      </c>
    </row>
    <row r="162" spans="1:6" ht="24">
      <c r="A162" s="59" t="s">
        <v>62</v>
      </c>
      <c r="B162" s="4" t="s">
        <v>6</v>
      </c>
      <c r="C162" s="5" t="s">
        <v>98</v>
      </c>
      <c r="D162" s="5" t="s">
        <v>283</v>
      </c>
      <c r="E162" s="5" t="s">
        <v>54</v>
      </c>
      <c r="F162" s="29">
        <v>50000</v>
      </c>
    </row>
    <row r="163" spans="1:6" ht="24">
      <c r="A163" s="50" t="s">
        <v>284</v>
      </c>
      <c r="B163" s="51" t="s">
        <v>6</v>
      </c>
      <c r="C163" s="52" t="s">
        <v>98</v>
      </c>
      <c r="D163" s="51" t="s">
        <v>285</v>
      </c>
      <c r="E163" s="51"/>
      <c r="F163" s="26">
        <f>F164</f>
        <v>1320041</v>
      </c>
    </row>
    <row r="164" spans="1:6" ht="24">
      <c r="A164" s="42" t="s">
        <v>61</v>
      </c>
      <c r="B164" s="4" t="s">
        <v>6</v>
      </c>
      <c r="C164" s="5" t="s">
        <v>98</v>
      </c>
      <c r="D164" s="4" t="s">
        <v>285</v>
      </c>
      <c r="E164" s="4" t="s">
        <v>53</v>
      </c>
      <c r="F164" s="28">
        <f>F165</f>
        <v>1320041</v>
      </c>
    </row>
    <row r="165" spans="1:6" ht="24">
      <c r="A165" s="42" t="s">
        <v>62</v>
      </c>
      <c r="B165" s="4" t="s">
        <v>6</v>
      </c>
      <c r="C165" s="5" t="s">
        <v>98</v>
      </c>
      <c r="D165" s="4" t="s">
        <v>285</v>
      </c>
      <c r="E165" s="4" t="s">
        <v>54</v>
      </c>
      <c r="F165" s="29">
        <v>1320041</v>
      </c>
    </row>
    <row r="166" spans="1:6" ht="12">
      <c r="A166" s="16" t="s">
        <v>23</v>
      </c>
      <c r="B166" s="2" t="s">
        <v>6</v>
      </c>
      <c r="C166" s="3" t="s">
        <v>24</v>
      </c>
      <c r="D166" s="9"/>
      <c r="E166" s="55"/>
      <c r="F166" s="25">
        <f>F167+F235+F198</f>
        <v>174309911.47</v>
      </c>
    </row>
    <row r="167" spans="1:6" ht="12">
      <c r="A167" s="17" t="s">
        <v>25</v>
      </c>
      <c r="B167" s="12" t="s">
        <v>6</v>
      </c>
      <c r="C167" s="13" t="s">
        <v>26</v>
      </c>
      <c r="D167" s="8"/>
      <c r="E167" s="54"/>
      <c r="F167" s="32">
        <f>F168+F184</f>
        <v>93586545.69</v>
      </c>
    </row>
    <row r="168" spans="1:6" ht="36">
      <c r="A168" s="30" t="s">
        <v>305</v>
      </c>
      <c r="B168" s="51" t="s">
        <v>6</v>
      </c>
      <c r="C168" s="52" t="s">
        <v>26</v>
      </c>
      <c r="D168" s="52" t="s">
        <v>306</v>
      </c>
      <c r="E168" s="18"/>
      <c r="F168" s="26">
        <f>F169+F173</f>
        <v>91811435.14</v>
      </c>
    </row>
    <row r="169" spans="1:6" ht="24">
      <c r="A169" s="49" t="s">
        <v>307</v>
      </c>
      <c r="B169" s="51" t="s">
        <v>6</v>
      </c>
      <c r="C169" s="52" t="s">
        <v>26</v>
      </c>
      <c r="D169" s="52" t="s">
        <v>308</v>
      </c>
      <c r="E169" s="18"/>
      <c r="F169" s="26">
        <f>F170</f>
        <v>277845</v>
      </c>
    </row>
    <row r="170" spans="1:6" ht="24">
      <c r="A170" s="49" t="s">
        <v>309</v>
      </c>
      <c r="B170" s="51" t="s">
        <v>6</v>
      </c>
      <c r="C170" s="52" t="s">
        <v>26</v>
      </c>
      <c r="D170" s="52" t="s">
        <v>310</v>
      </c>
      <c r="E170" s="18"/>
      <c r="F170" s="26">
        <f>F171</f>
        <v>277845</v>
      </c>
    </row>
    <row r="171" spans="1:6" ht="24">
      <c r="A171" s="42" t="s">
        <v>61</v>
      </c>
      <c r="B171" s="4" t="s">
        <v>6</v>
      </c>
      <c r="C171" s="5" t="s">
        <v>26</v>
      </c>
      <c r="D171" s="5" t="s">
        <v>310</v>
      </c>
      <c r="E171" s="18">
        <v>200</v>
      </c>
      <c r="F171" s="28">
        <f>F172</f>
        <v>277845</v>
      </c>
    </row>
    <row r="172" spans="1:6" ht="24">
      <c r="A172" s="59" t="s">
        <v>62</v>
      </c>
      <c r="B172" s="4" t="s">
        <v>6</v>
      </c>
      <c r="C172" s="5" t="s">
        <v>26</v>
      </c>
      <c r="D172" s="5" t="s">
        <v>310</v>
      </c>
      <c r="E172" s="18">
        <v>240</v>
      </c>
      <c r="F172" s="29">
        <v>277845</v>
      </c>
    </row>
    <row r="173" spans="1:6" ht="36">
      <c r="A173" s="60" t="s">
        <v>332</v>
      </c>
      <c r="B173" s="51" t="s">
        <v>6</v>
      </c>
      <c r="C173" s="52" t="s">
        <v>26</v>
      </c>
      <c r="D173" s="52" t="s">
        <v>333</v>
      </c>
      <c r="E173" s="39"/>
      <c r="F173" s="26">
        <f>F174+F179</f>
        <v>91533590.14</v>
      </c>
    </row>
    <row r="174" spans="1:6" ht="24">
      <c r="A174" s="60" t="s">
        <v>334</v>
      </c>
      <c r="B174" s="51" t="s">
        <v>6</v>
      </c>
      <c r="C174" s="52" t="s">
        <v>26</v>
      </c>
      <c r="D174" s="52" t="s">
        <v>335</v>
      </c>
      <c r="E174" s="39"/>
      <c r="F174" s="26">
        <f>F177+F175</f>
        <v>90627316.97</v>
      </c>
    </row>
    <row r="175" spans="1:6" ht="24">
      <c r="A175" s="59" t="s">
        <v>336</v>
      </c>
      <c r="B175" s="4" t="s">
        <v>6</v>
      </c>
      <c r="C175" s="5" t="s">
        <v>26</v>
      </c>
      <c r="D175" s="5" t="s">
        <v>335</v>
      </c>
      <c r="E175" s="18">
        <v>400</v>
      </c>
      <c r="F175" s="28">
        <f>F176</f>
        <v>72764053.97</v>
      </c>
    </row>
    <row r="176" spans="1:6" ht="12.75">
      <c r="A176" s="110" t="s">
        <v>337</v>
      </c>
      <c r="B176" s="4" t="s">
        <v>6</v>
      </c>
      <c r="C176" s="5" t="s">
        <v>26</v>
      </c>
      <c r="D176" s="5" t="s">
        <v>335</v>
      </c>
      <c r="E176" s="18">
        <v>410</v>
      </c>
      <c r="F176" s="29">
        <v>72764053.97</v>
      </c>
    </row>
    <row r="177" spans="1:6" ht="12">
      <c r="A177" s="59" t="s">
        <v>45</v>
      </c>
      <c r="B177" s="4" t="s">
        <v>6</v>
      </c>
      <c r="C177" s="5" t="s">
        <v>26</v>
      </c>
      <c r="D177" s="5" t="s">
        <v>335</v>
      </c>
      <c r="E177" s="18">
        <v>800</v>
      </c>
      <c r="F177" s="28">
        <f>F178</f>
        <v>17863263</v>
      </c>
    </row>
    <row r="178" spans="1:6" ht="12">
      <c r="A178" s="59" t="s">
        <v>63</v>
      </c>
      <c r="B178" s="4" t="s">
        <v>6</v>
      </c>
      <c r="C178" s="5" t="s">
        <v>26</v>
      </c>
      <c r="D178" s="5" t="s">
        <v>335</v>
      </c>
      <c r="E178" s="18">
        <v>850</v>
      </c>
      <c r="F178" s="29">
        <v>17863263</v>
      </c>
    </row>
    <row r="179" spans="1:6" ht="24">
      <c r="A179" s="60" t="s">
        <v>338</v>
      </c>
      <c r="B179" s="51" t="s">
        <v>6</v>
      </c>
      <c r="C179" s="52" t="s">
        <v>26</v>
      </c>
      <c r="D179" s="52" t="s">
        <v>339</v>
      </c>
      <c r="E179" s="39"/>
      <c r="F179" s="26">
        <f>F182+F180</f>
        <v>906273.17</v>
      </c>
    </row>
    <row r="180" spans="1:6" ht="24">
      <c r="A180" s="59" t="s">
        <v>336</v>
      </c>
      <c r="B180" s="4" t="s">
        <v>6</v>
      </c>
      <c r="C180" s="5" t="s">
        <v>26</v>
      </c>
      <c r="D180" s="5" t="s">
        <v>339</v>
      </c>
      <c r="E180" s="18">
        <v>400</v>
      </c>
      <c r="F180" s="28">
        <f>F181</f>
        <v>725836.17</v>
      </c>
    </row>
    <row r="181" spans="1:6" ht="12.75">
      <c r="A181" s="110" t="s">
        <v>337</v>
      </c>
      <c r="B181" s="4" t="s">
        <v>6</v>
      </c>
      <c r="C181" s="5" t="s">
        <v>26</v>
      </c>
      <c r="D181" s="5" t="s">
        <v>339</v>
      </c>
      <c r="E181" s="18">
        <v>410</v>
      </c>
      <c r="F181" s="29">
        <v>725836.17</v>
      </c>
    </row>
    <row r="182" spans="1:6" ht="12.75">
      <c r="A182" s="110" t="s">
        <v>337</v>
      </c>
      <c r="B182" s="4" t="s">
        <v>6</v>
      </c>
      <c r="C182" s="5" t="s">
        <v>26</v>
      </c>
      <c r="D182" s="5" t="s">
        <v>339</v>
      </c>
      <c r="E182" s="18">
        <v>800</v>
      </c>
      <c r="F182" s="28">
        <f>F183</f>
        <v>180437</v>
      </c>
    </row>
    <row r="183" spans="1:6" ht="12">
      <c r="A183" s="59" t="s">
        <v>45</v>
      </c>
      <c r="B183" s="4" t="s">
        <v>6</v>
      </c>
      <c r="C183" s="5" t="s">
        <v>26</v>
      </c>
      <c r="D183" s="5" t="s">
        <v>339</v>
      </c>
      <c r="E183" s="18">
        <v>850</v>
      </c>
      <c r="F183" s="29">
        <v>180437</v>
      </c>
    </row>
    <row r="184" spans="1:6" ht="36">
      <c r="A184" s="30" t="s">
        <v>70</v>
      </c>
      <c r="B184" s="51" t="s">
        <v>6</v>
      </c>
      <c r="C184" s="52" t="s">
        <v>26</v>
      </c>
      <c r="D184" s="52" t="s">
        <v>136</v>
      </c>
      <c r="E184" s="18"/>
      <c r="F184" s="26">
        <f>F185</f>
        <v>1775110.5499999998</v>
      </c>
    </row>
    <row r="185" spans="1:6" ht="36">
      <c r="A185" s="49" t="s">
        <v>171</v>
      </c>
      <c r="B185" s="51" t="s">
        <v>6</v>
      </c>
      <c r="C185" s="52" t="s">
        <v>26</v>
      </c>
      <c r="D185" s="52" t="s">
        <v>135</v>
      </c>
      <c r="E185" s="18"/>
      <c r="F185" s="26">
        <f>F192+F186+F189+F195</f>
        <v>1775110.5499999998</v>
      </c>
    </row>
    <row r="186" spans="1:6" ht="36">
      <c r="A186" s="49" t="s">
        <v>232</v>
      </c>
      <c r="B186" s="51" t="s">
        <v>6</v>
      </c>
      <c r="C186" s="52" t="s">
        <v>26</v>
      </c>
      <c r="D186" s="52" t="s">
        <v>225</v>
      </c>
      <c r="E186" s="18"/>
      <c r="F186" s="26">
        <f>F187</f>
        <v>61200</v>
      </c>
    </row>
    <row r="187" spans="1:6" ht="24">
      <c r="A187" s="42" t="s">
        <v>61</v>
      </c>
      <c r="B187" s="4" t="s">
        <v>6</v>
      </c>
      <c r="C187" s="5" t="s">
        <v>26</v>
      </c>
      <c r="D187" s="5" t="s">
        <v>225</v>
      </c>
      <c r="E187" s="18">
        <v>200</v>
      </c>
      <c r="F187" s="28">
        <f>F188</f>
        <v>61200</v>
      </c>
    </row>
    <row r="188" spans="1:6" ht="24">
      <c r="A188" s="59" t="s">
        <v>62</v>
      </c>
      <c r="B188" s="4" t="s">
        <v>6</v>
      </c>
      <c r="C188" s="5" t="s">
        <v>26</v>
      </c>
      <c r="D188" s="5" t="s">
        <v>225</v>
      </c>
      <c r="E188" s="18">
        <v>240</v>
      </c>
      <c r="F188" s="29">
        <v>61200</v>
      </c>
    </row>
    <row r="189" spans="1:6" ht="24">
      <c r="A189" s="49" t="s">
        <v>211</v>
      </c>
      <c r="B189" s="51" t="s">
        <v>6</v>
      </c>
      <c r="C189" s="52" t="s">
        <v>26</v>
      </c>
      <c r="D189" s="52" t="s">
        <v>236</v>
      </c>
      <c r="E189" s="18"/>
      <c r="F189" s="26">
        <f>F190</f>
        <v>224376.76</v>
      </c>
    </row>
    <row r="190" spans="1:6" ht="24">
      <c r="A190" s="42" t="s">
        <v>61</v>
      </c>
      <c r="B190" s="4" t="s">
        <v>6</v>
      </c>
      <c r="C190" s="5" t="s">
        <v>26</v>
      </c>
      <c r="D190" s="5" t="s">
        <v>236</v>
      </c>
      <c r="E190" s="18">
        <v>200</v>
      </c>
      <c r="F190" s="28">
        <f>F191</f>
        <v>224376.76</v>
      </c>
    </row>
    <row r="191" spans="1:6" ht="24">
      <c r="A191" s="42" t="s">
        <v>62</v>
      </c>
      <c r="B191" s="4" t="s">
        <v>6</v>
      </c>
      <c r="C191" s="5" t="s">
        <v>26</v>
      </c>
      <c r="D191" s="5" t="s">
        <v>236</v>
      </c>
      <c r="E191" s="18">
        <v>240</v>
      </c>
      <c r="F191" s="29">
        <v>224376.76</v>
      </c>
    </row>
    <row r="192" spans="1:6" ht="60">
      <c r="A192" s="49" t="s">
        <v>217</v>
      </c>
      <c r="B192" s="51" t="s">
        <v>6</v>
      </c>
      <c r="C192" s="52" t="s">
        <v>26</v>
      </c>
      <c r="D192" s="52" t="s">
        <v>235</v>
      </c>
      <c r="E192" s="18"/>
      <c r="F192" s="26">
        <f>F193</f>
        <v>138213.16</v>
      </c>
    </row>
    <row r="193" spans="1:6" ht="24">
      <c r="A193" s="42" t="s">
        <v>61</v>
      </c>
      <c r="B193" s="4" t="s">
        <v>6</v>
      </c>
      <c r="C193" s="5" t="s">
        <v>26</v>
      </c>
      <c r="D193" s="5" t="s">
        <v>235</v>
      </c>
      <c r="E193" s="18">
        <v>200</v>
      </c>
      <c r="F193" s="28">
        <f>F194</f>
        <v>138213.16</v>
      </c>
    </row>
    <row r="194" spans="1:6" ht="24">
      <c r="A194" s="42" t="s">
        <v>62</v>
      </c>
      <c r="B194" s="4" t="s">
        <v>6</v>
      </c>
      <c r="C194" s="5" t="s">
        <v>26</v>
      </c>
      <c r="D194" s="5" t="s">
        <v>235</v>
      </c>
      <c r="E194" s="18">
        <v>240</v>
      </c>
      <c r="F194" s="29">
        <v>138213.16</v>
      </c>
    </row>
    <row r="195" spans="1:6" ht="12">
      <c r="A195" s="50" t="s">
        <v>302</v>
      </c>
      <c r="B195" s="51" t="s">
        <v>6</v>
      </c>
      <c r="C195" s="52" t="s">
        <v>26</v>
      </c>
      <c r="D195" s="52" t="s">
        <v>303</v>
      </c>
      <c r="E195" s="18"/>
      <c r="F195" s="26">
        <f>F196</f>
        <v>1351320.63</v>
      </c>
    </row>
    <row r="196" spans="1:6" ht="24">
      <c r="A196" s="42" t="s">
        <v>61</v>
      </c>
      <c r="B196" s="4" t="s">
        <v>6</v>
      </c>
      <c r="C196" s="5" t="s">
        <v>26</v>
      </c>
      <c r="D196" s="5" t="s">
        <v>303</v>
      </c>
      <c r="E196" s="18">
        <v>200</v>
      </c>
      <c r="F196" s="28">
        <f>F197</f>
        <v>1351320.63</v>
      </c>
    </row>
    <row r="197" spans="1:6" ht="24">
      <c r="A197" s="42" t="s">
        <v>62</v>
      </c>
      <c r="B197" s="4" t="s">
        <v>6</v>
      </c>
      <c r="C197" s="5" t="s">
        <v>26</v>
      </c>
      <c r="D197" s="5" t="s">
        <v>303</v>
      </c>
      <c r="E197" s="18">
        <v>240</v>
      </c>
      <c r="F197" s="29">
        <v>1351320.63</v>
      </c>
    </row>
    <row r="198" spans="1:6" ht="12">
      <c r="A198" s="36" t="s">
        <v>95</v>
      </c>
      <c r="B198" s="12" t="s">
        <v>6</v>
      </c>
      <c r="C198" s="13" t="s">
        <v>27</v>
      </c>
      <c r="D198" s="8"/>
      <c r="E198" s="54"/>
      <c r="F198" s="32">
        <f>F199+F204+F209+F222</f>
        <v>48584818.39</v>
      </c>
    </row>
    <row r="199" spans="1:6" ht="24">
      <c r="A199" s="30" t="s">
        <v>252</v>
      </c>
      <c r="B199" s="51" t="s">
        <v>6</v>
      </c>
      <c r="C199" s="52" t="s">
        <v>27</v>
      </c>
      <c r="D199" s="52" t="s">
        <v>162</v>
      </c>
      <c r="E199" s="39"/>
      <c r="F199" s="26">
        <f aca="true" t="shared" si="1" ref="F199:F207">F200</f>
        <v>165000</v>
      </c>
    </row>
    <row r="200" spans="1:6" ht="24">
      <c r="A200" s="50" t="s">
        <v>254</v>
      </c>
      <c r="B200" s="51" t="s">
        <v>6</v>
      </c>
      <c r="C200" s="52" t="s">
        <v>27</v>
      </c>
      <c r="D200" s="52" t="s">
        <v>256</v>
      </c>
      <c r="E200" s="39"/>
      <c r="F200" s="26">
        <f t="shared" si="1"/>
        <v>165000</v>
      </c>
    </row>
    <row r="201" spans="1:6" ht="12">
      <c r="A201" s="50" t="s">
        <v>165</v>
      </c>
      <c r="B201" s="51" t="s">
        <v>6</v>
      </c>
      <c r="C201" s="52" t="s">
        <v>27</v>
      </c>
      <c r="D201" s="52" t="s">
        <v>262</v>
      </c>
      <c r="E201" s="39"/>
      <c r="F201" s="26">
        <f t="shared" si="1"/>
        <v>165000</v>
      </c>
    </row>
    <row r="202" spans="1:6" ht="24">
      <c r="A202" s="42" t="s">
        <v>61</v>
      </c>
      <c r="B202" s="4" t="s">
        <v>6</v>
      </c>
      <c r="C202" s="5" t="s">
        <v>27</v>
      </c>
      <c r="D202" s="5" t="s">
        <v>262</v>
      </c>
      <c r="E202" s="18">
        <v>200</v>
      </c>
      <c r="F202" s="28">
        <f t="shared" si="1"/>
        <v>165000</v>
      </c>
    </row>
    <row r="203" spans="1:6" ht="24">
      <c r="A203" s="42" t="s">
        <v>62</v>
      </c>
      <c r="B203" s="4" t="s">
        <v>6</v>
      </c>
      <c r="C203" s="5" t="s">
        <v>27</v>
      </c>
      <c r="D203" s="5" t="s">
        <v>262</v>
      </c>
      <c r="E203" s="18">
        <v>240</v>
      </c>
      <c r="F203" s="29">
        <v>165000</v>
      </c>
    </row>
    <row r="204" spans="1:6" ht="36">
      <c r="A204" s="30" t="s">
        <v>286</v>
      </c>
      <c r="B204" s="51" t="s">
        <v>6</v>
      </c>
      <c r="C204" s="52" t="s">
        <v>27</v>
      </c>
      <c r="D204" s="52" t="s">
        <v>287</v>
      </c>
      <c r="E204" s="39"/>
      <c r="F204" s="26">
        <f t="shared" si="1"/>
        <v>2500000</v>
      </c>
    </row>
    <row r="205" spans="1:6" ht="24">
      <c r="A205" s="50" t="s">
        <v>288</v>
      </c>
      <c r="B205" s="51" t="s">
        <v>6</v>
      </c>
      <c r="C205" s="52" t="s">
        <v>27</v>
      </c>
      <c r="D205" s="52" t="s">
        <v>289</v>
      </c>
      <c r="E205" s="39"/>
      <c r="F205" s="26">
        <f t="shared" si="1"/>
        <v>2500000</v>
      </c>
    </row>
    <row r="206" spans="1:6" ht="24">
      <c r="A206" s="50" t="s">
        <v>295</v>
      </c>
      <c r="B206" s="51" t="s">
        <v>6</v>
      </c>
      <c r="C206" s="52" t="s">
        <v>27</v>
      </c>
      <c r="D206" s="52" t="s">
        <v>296</v>
      </c>
      <c r="E206" s="39"/>
      <c r="F206" s="26">
        <f t="shared" si="1"/>
        <v>2500000</v>
      </c>
    </row>
    <row r="207" spans="1:6" ht="24">
      <c r="A207" s="42" t="s">
        <v>61</v>
      </c>
      <c r="B207" s="4" t="s">
        <v>6</v>
      </c>
      <c r="C207" s="5" t="s">
        <v>27</v>
      </c>
      <c r="D207" s="5" t="s">
        <v>296</v>
      </c>
      <c r="E207" s="18">
        <v>200</v>
      </c>
      <c r="F207" s="28">
        <f t="shared" si="1"/>
        <v>2500000</v>
      </c>
    </row>
    <row r="208" spans="1:6" ht="24">
      <c r="A208" s="42" t="s">
        <v>62</v>
      </c>
      <c r="B208" s="4" t="s">
        <v>6</v>
      </c>
      <c r="C208" s="5" t="s">
        <v>27</v>
      </c>
      <c r="D208" s="5" t="s">
        <v>296</v>
      </c>
      <c r="E208" s="18">
        <v>240</v>
      </c>
      <c r="F208" s="29">
        <v>2500000</v>
      </c>
    </row>
    <row r="209" spans="1:6" ht="60">
      <c r="A209" s="30" t="s">
        <v>158</v>
      </c>
      <c r="B209" s="51" t="s">
        <v>6</v>
      </c>
      <c r="C209" s="52" t="s">
        <v>27</v>
      </c>
      <c r="D209" s="52" t="s">
        <v>159</v>
      </c>
      <c r="E209" s="18"/>
      <c r="F209" s="26">
        <f>F210</f>
        <v>19595868.79</v>
      </c>
    </row>
    <row r="210" spans="1:6" ht="24">
      <c r="A210" s="50" t="s">
        <v>160</v>
      </c>
      <c r="B210" s="51" t="s">
        <v>6</v>
      </c>
      <c r="C210" s="52" t="s">
        <v>27</v>
      </c>
      <c r="D210" s="52" t="s">
        <v>161</v>
      </c>
      <c r="E210" s="18"/>
      <c r="F210" s="26">
        <f>F211+F214+F217</f>
        <v>19595868.79</v>
      </c>
    </row>
    <row r="211" spans="1:6" ht="24">
      <c r="A211" s="50" t="s">
        <v>315</v>
      </c>
      <c r="B211" s="51" t="s">
        <v>6</v>
      </c>
      <c r="C211" s="52" t="s">
        <v>27</v>
      </c>
      <c r="D211" s="52" t="s">
        <v>316</v>
      </c>
      <c r="E211" s="39"/>
      <c r="F211" s="26">
        <f>+F212</f>
        <v>4004004</v>
      </c>
    </row>
    <row r="212" spans="1:6" ht="12">
      <c r="A212" s="42" t="s">
        <v>45</v>
      </c>
      <c r="B212" s="4" t="s">
        <v>6</v>
      </c>
      <c r="C212" s="5" t="s">
        <v>27</v>
      </c>
      <c r="D212" s="5" t="s">
        <v>316</v>
      </c>
      <c r="E212" s="18">
        <v>800</v>
      </c>
      <c r="F212" s="28">
        <f>F213</f>
        <v>4004004</v>
      </c>
    </row>
    <row r="213" spans="1:6" ht="36">
      <c r="A213" s="42" t="s">
        <v>66</v>
      </c>
      <c r="B213" s="4" t="s">
        <v>6</v>
      </c>
      <c r="C213" s="5" t="s">
        <v>27</v>
      </c>
      <c r="D213" s="5" t="s">
        <v>316</v>
      </c>
      <c r="E213" s="18">
        <v>810</v>
      </c>
      <c r="F213" s="29">
        <v>4004004</v>
      </c>
    </row>
    <row r="214" spans="1:6" ht="36">
      <c r="A214" s="49" t="s">
        <v>233</v>
      </c>
      <c r="B214" s="51" t="s">
        <v>6</v>
      </c>
      <c r="C214" s="52" t="s">
        <v>27</v>
      </c>
      <c r="D214" s="52" t="s">
        <v>241</v>
      </c>
      <c r="E214" s="39"/>
      <c r="F214" s="26">
        <f>F215</f>
        <v>5911864.79</v>
      </c>
    </row>
    <row r="215" spans="1:6" ht="24">
      <c r="A215" s="6" t="s">
        <v>61</v>
      </c>
      <c r="B215" s="4" t="s">
        <v>6</v>
      </c>
      <c r="C215" s="5" t="s">
        <v>27</v>
      </c>
      <c r="D215" s="5" t="s">
        <v>241</v>
      </c>
      <c r="E215" s="18">
        <v>200</v>
      </c>
      <c r="F215" s="28">
        <f>F216</f>
        <v>5911864.79</v>
      </c>
    </row>
    <row r="216" spans="1:6" ht="24">
      <c r="A216" s="6" t="s">
        <v>62</v>
      </c>
      <c r="B216" s="4" t="s">
        <v>6</v>
      </c>
      <c r="C216" s="5" t="s">
        <v>27</v>
      </c>
      <c r="D216" s="5" t="s">
        <v>241</v>
      </c>
      <c r="E216" s="18">
        <v>240</v>
      </c>
      <c r="F216" s="29">
        <v>5911864.79</v>
      </c>
    </row>
    <row r="217" spans="1:6" ht="12">
      <c r="A217" s="50" t="s">
        <v>239</v>
      </c>
      <c r="B217" s="51" t="s">
        <v>6</v>
      </c>
      <c r="C217" s="52" t="s">
        <v>27</v>
      </c>
      <c r="D217" s="52" t="s">
        <v>240</v>
      </c>
      <c r="E217" s="18"/>
      <c r="F217" s="26">
        <f>F218+F220</f>
        <v>9680000</v>
      </c>
    </row>
    <row r="218" spans="1:6" ht="24">
      <c r="A218" s="6" t="s">
        <v>61</v>
      </c>
      <c r="B218" s="4" t="s">
        <v>6</v>
      </c>
      <c r="C218" s="5" t="s">
        <v>27</v>
      </c>
      <c r="D218" s="5" t="s">
        <v>240</v>
      </c>
      <c r="E218" s="18">
        <v>200</v>
      </c>
      <c r="F218" s="28">
        <f>F219</f>
        <v>80000</v>
      </c>
    </row>
    <row r="219" spans="1:6" ht="24">
      <c r="A219" s="6" t="s">
        <v>62</v>
      </c>
      <c r="B219" s="4" t="s">
        <v>6</v>
      </c>
      <c r="C219" s="5" t="s">
        <v>27</v>
      </c>
      <c r="D219" s="5" t="s">
        <v>240</v>
      </c>
      <c r="E219" s="18">
        <v>240</v>
      </c>
      <c r="F219" s="29">
        <v>80000</v>
      </c>
    </row>
    <row r="220" spans="1:6" ht="12">
      <c r="A220" s="42" t="s">
        <v>45</v>
      </c>
      <c r="B220" s="4" t="s">
        <v>6</v>
      </c>
      <c r="C220" s="5" t="s">
        <v>27</v>
      </c>
      <c r="D220" s="5" t="s">
        <v>240</v>
      </c>
      <c r="E220" s="18">
        <v>800</v>
      </c>
      <c r="F220" s="28">
        <f>F221</f>
        <v>9600000</v>
      </c>
    </row>
    <row r="221" spans="1:6" ht="36">
      <c r="A221" s="42" t="s">
        <v>66</v>
      </c>
      <c r="B221" s="4" t="s">
        <v>6</v>
      </c>
      <c r="C221" s="5" t="s">
        <v>27</v>
      </c>
      <c r="D221" s="5" t="s">
        <v>240</v>
      </c>
      <c r="E221" s="18">
        <v>810</v>
      </c>
      <c r="F221" s="29">
        <v>9600000</v>
      </c>
    </row>
    <row r="222" spans="1:6" ht="36">
      <c r="A222" s="30" t="s">
        <v>70</v>
      </c>
      <c r="B222" s="51" t="s">
        <v>6</v>
      </c>
      <c r="C222" s="52" t="s">
        <v>27</v>
      </c>
      <c r="D222" s="52" t="s">
        <v>136</v>
      </c>
      <c r="E222" s="18"/>
      <c r="F222" s="26">
        <f>F223</f>
        <v>26323949.6</v>
      </c>
    </row>
    <row r="223" spans="1:6" ht="36">
      <c r="A223" s="49" t="s">
        <v>171</v>
      </c>
      <c r="B223" s="51" t="s">
        <v>6</v>
      </c>
      <c r="C223" s="52" t="s">
        <v>27</v>
      </c>
      <c r="D223" s="52" t="s">
        <v>135</v>
      </c>
      <c r="E223" s="18"/>
      <c r="F223" s="26">
        <f>F224+F227+F232</f>
        <v>26323949.6</v>
      </c>
    </row>
    <row r="224" spans="1:6" ht="36">
      <c r="A224" s="48" t="s">
        <v>330</v>
      </c>
      <c r="B224" s="51" t="s">
        <v>6</v>
      </c>
      <c r="C224" s="52" t="s">
        <v>27</v>
      </c>
      <c r="D224" s="52" t="s">
        <v>361</v>
      </c>
      <c r="E224" s="39"/>
      <c r="F224" s="26">
        <f>F225</f>
        <v>14800000</v>
      </c>
    </row>
    <row r="225" spans="1:6" ht="12">
      <c r="A225" s="42" t="s">
        <v>45</v>
      </c>
      <c r="B225" s="4" t="s">
        <v>6</v>
      </c>
      <c r="C225" s="5" t="s">
        <v>27</v>
      </c>
      <c r="D225" s="5" t="s">
        <v>361</v>
      </c>
      <c r="E225" s="18">
        <v>800</v>
      </c>
      <c r="F225" s="28">
        <f>F226</f>
        <v>14800000</v>
      </c>
    </row>
    <row r="226" spans="1:6" ht="36">
      <c r="A226" s="42" t="s">
        <v>66</v>
      </c>
      <c r="B226" s="4" t="s">
        <v>6</v>
      </c>
      <c r="C226" s="5" t="s">
        <v>27</v>
      </c>
      <c r="D226" s="5" t="s">
        <v>361</v>
      </c>
      <c r="E226" s="18">
        <v>810</v>
      </c>
      <c r="F226" s="29">
        <v>14800000</v>
      </c>
    </row>
    <row r="227" spans="1:6" ht="24">
      <c r="A227" s="49" t="s">
        <v>211</v>
      </c>
      <c r="B227" s="51" t="s">
        <v>6</v>
      </c>
      <c r="C227" s="52" t="s">
        <v>27</v>
      </c>
      <c r="D227" s="52" t="s">
        <v>236</v>
      </c>
      <c r="E227" s="39"/>
      <c r="F227" s="26">
        <f>F228+F230</f>
        <v>11370996</v>
      </c>
    </row>
    <row r="228" spans="1:6" ht="24">
      <c r="A228" s="42" t="s">
        <v>61</v>
      </c>
      <c r="B228" s="4" t="s">
        <v>6</v>
      </c>
      <c r="C228" s="5" t="s">
        <v>27</v>
      </c>
      <c r="D228" s="5" t="s">
        <v>236</v>
      </c>
      <c r="E228" s="18">
        <v>200</v>
      </c>
      <c r="F228" s="28">
        <f>F229</f>
        <v>375000</v>
      </c>
    </row>
    <row r="229" spans="1:6" ht="24">
      <c r="A229" s="42" t="s">
        <v>62</v>
      </c>
      <c r="B229" s="4" t="s">
        <v>6</v>
      </c>
      <c r="C229" s="5" t="s">
        <v>27</v>
      </c>
      <c r="D229" s="5" t="s">
        <v>236</v>
      </c>
      <c r="E229" s="18">
        <v>240</v>
      </c>
      <c r="F229" s="29">
        <v>375000</v>
      </c>
    </row>
    <row r="230" spans="1:6" ht="12">
      <c r="A230" s="42" t="s">
        <v>45</v>
      </c>
      <c r="B230" s="4" t="s">
        <v>6</v>
      </c>
      <c r="C230" s="5" t="s">
        <v>27</v>
      </c>
      <c r="D230" s="5" t="s">
        <v>236</v>
      </c>
      <c r="E230" s="18">
        <v>800</v>
      </c>
      <c r="F230" s="28">
        <f>F231</f>
        <v>10995996</v>
      </c>
    </row>
    <row r="231" spans="1:6" ht="36">
      <c r="A231" s="42" t="s">
        <v>66</v>
      </c>
      <c r="B231" s="4" t="s">
        <v>6</v>
      </c>
      <c r="C231" s="5" t="s">
        <v>27</v>
      </c>
      <c r="D231" s="5" t="s">
        <v>236</v>
      </c>
      <c r="E231" s="18">
        <v>810</v>
      </c>
      <c r="F231" s="29">
        <v>10995996</v>
      </c>
    </row>
    <row r="232" spans="1:6" ht="12">
      <c r="A232" s="50" t="s">
        <v>302</v>
      </c>
      <c r="B232" s="51" t="s">
        <v>6</v>
      </c>
      <c r="C232" s="52" t="s">
        <v>27</v>
      </c>
      <c r="D232" s="52" t="s">
        <v>303</v>
      </c>
      <c r="E232" s="18"/>
      <c r="F232" s="26">
        <f>F233</f>
        <v>152953.6</v>
      </c>
    </row>
    <row r="233" spans="1:6" ht="24">
      <c r="A233" s="42" t="s">
        <v>61</v>
      </c>
      <c r="B233" s="4" t="s">
        <v>6</v>
      </c>
      <c r="C233" s="5" t="s">
        <v>27</v>
      </c>
      <c r="D233" s="5" t="s">
        <v>303</v>
      </c>
      <c r="E233" s="18">
        <v>200</v>
      </c>
      <c r="F233" s="28">
        <f>F234</f>
        <v>152953.6</v>
      </c>
    </row>
    <row r="234" spans="1:6" ht="24">
      <c r="A234" s="42" t="s">
        <v>62</v>
      </c>
      <c r="B234" s="4" t="s">
        <v>6</v>
      </c>
      <c r="C234" s="5" t="s">
        <v>27</v>
      </c>
      <c r="D234" s="5" t="s">
        <v>303</v>
      </c>
      <c r="E234" s="18">
        <v>240</v>
      </c>
      <c r="F234" s="29">
        <v>152953.6</v>
      </c>
    </row>
    <row r="235" spans="1:6" ht="12">
      <c r="A235" s="36" t="s">
        <v>28</v>
      </c>
      <c r="B235" s="12" t="s">
        <v>6</v>
      </c>
      <c r="C235" s="13" t="s">
        <v>29</v>
      </c>
      <c r="D235" s="8"/>
      <c r="E235" s="54"/>
      <c r="F235" s="32">
        <f>F236+F270+F275</f>
        <v>32138547.39</v>
      </c>
    </row>
    <row r="236" spans="1:6" ht="36">
      <c r="A236" s="30" t="s">
        <v>67</v>
      </c>
      <c r="B236" s="51" t="s">
        <v>6</v>
      </c>
      <c r="C236" s="52" t="s">
        <v>29</v>
      </c>
      <c r="D236" s="52" t="s">
        <v>148</v>
      </c>
      <c r="E236" s="18"/>
      <c r="F236" s="26">
        <f>F237</f>
        <v>23137008.49</v>
      </c>
    </row>
    <row r="237" spans="1:6" ht="24">
      <c r="A237" s="105" t="s">
        <v>199</v>
      </c>
      <c r="B237" s="51" t="s">
        <v>6</v>
      </c>
      <c r="C237" s="52" t="s">
        <v>29</v>
      </c>
      <c r="D237" s="52" t="s">
        <v>166</v>
      </c>
      <c r="E237" s="18"/>
      <c r="F237" s="26">
        <f>F238+F243+F246+F249+F252+F261+F258++F255+F264+F267</f>
        <v>23137008.49</v>
      </c>
    </row>
    <row r="238" spans="1:6" ht="12">
      <c r="A238" s="49" t="s">
        <v>68</v>
      </c>
      <c r="B238" s="51" t="s">
        <v>6</v>
      </c>
      <c r="C238" s="52" t="s">
        <v>29</v>
      </c>
      <c r="D238" s="52" t="s">
        <v>167</v>
      </c>
      <c r="E238" s="39"/>
      <c r="F238" s="26">
        <f>F239+F241</f>
        <v>6579390.19</v>
      </c>
    </row>
    <row r="239" spans="1:6" ht="24">
      <c r="A239" s="42" t="s">
        <v>61</v>
      </c>
      <c r="B239" s="4" t="s">
        <v>6</v>
      </c>
      <c r="C239" s="5" t="s">
        <v>29</v>
      </c>
      <c r="D239" s="5" t="s">
        <v>167</v>
      </c>
      <c r="E239" s="18">
        <v>200</v>
      </c>
      <c r="F239" s="28">
        <f>F240</f>
        <v>6578390.19</v>
      </c>
    </row>
    <row r="240" spans="1:6" ht="24">
      <c r="A240" s="42" t="s">
        <v>62</v>
      </c>
      <c r="B240" s="4" t="s">
        <v>6</v>
      </c>
      <c r="C240" s="5" t="s">
        <v>29</v>
      </c>
      <c r="D240" s="5" t="s">
        <v>167</v>
      </c>
      <c r="E240" s="18">
        <v>240</v>
      </c>
      <c r="F240" s="29">
        <v>6578390.19</v>
      </c>
    </row>
    <row r="241" spans="1:6" ht="12">
      <c r="A241" s="42" t="s">
        <v>45</v>
      </c>
      <c r="B241" s="4" t="s">
        <v>6</v>
      </c>
      <c r="C241" s="5" t="s">
        <v>29</v>
      </c>
      <c r="D241" s="5" t="s">
        <v>167</v>
      </c>
      <c r="E241" s="18">
        <v>800</v>
      </c>
      <c r="F241" s="28">
        <f>F242</f>
        <v>1000</v>
      </c>
    </row>
    <row r="242" spans="1:6" ht="12">
      <c r="A242" s="42" t="s">
        <v>63</v>
      </c>
      <c r="B242" s="4" t="s">
        <v>6</v>
      </c>
      <c r="C242" s="5" t="s">
        <v>29</v>
      </c>
      <c r="D242" s="5" t="s">
        <v>167</v>
      </c>
      <c r="E242" s="18">
        <v>850</v>
      </c>
      <c r="F242" s="29">
        <v>1000</v>
      </c>
    </row>
    <row r="243" spans="1:6" ht="12">
      <c r="A243" s="14" t="s">
        <v>107</v>
      </c>
      <c r="B243" s="51" t="s">
        <v>6</v>
      </c>
      <c r="C243" s="52" t="s">
        <v>29</v>
      </c>
      <c r="D243" s="52" t="s">
        <v>168</v>
      </c>
      <c r="E243" s="18"/>
      <c r="F243" s="26">
        <f>F244</f>
        <v>6413990.83</v>
      </c>
    </row>
    <row r="244" spans="1:6" ht="24">
      <c r="A244" s="42" t="s">
        <v>61</v>
      </c>
      <c r="B244" s="4" t="s">
        <v>6</v>
      </c>
      <c r="C244" s="5" t="s">
        <v>29</v>
      </c>
      <c r="D244" s="5" t="s">
        <v>168</v>
      </c>
      <c r="E244" s="18">
        <v>200</v>
      </c>
      <c r="F244" s="28">
        <f>F245</f>
        <v>6413990.83</v>
      </c>
    </row>
    <row r="245" spans="1:6" ht="24">
      <c r="A245" s="59" t="s">
        <v>62</v>
      </c>
      <c r="B245" s="4" t="s">
        <v>6</v>
      </c>
      <c r="C245" s="5" t="s">
        <v>29</v>
      </c>
      <c r="D245" s="5" t="s">
        <v>168</v>
      </c>
      <c r="E245" s="18">
        <v>240</v>
      </c>
      <c r="F245" s="29">
        <v>6413990.83</v>
      </c>
    </row>
    <row r="246" spans="1:6" ht="24">
      <c r="A246" s="14" t="s">
        <v>109</v>
      </c>
      <c r="B246" s="51" t="s">
        <v>6</v>
      </c>
      <c r="C246" s="52" t="s">
        <v>29</v>
      </c>
      <c r="D246" s="52" t="s">
        <v>195</v>
      </c>
      <c r="E246" s="39"/>
      <c r="F246" s="26">
        <f>F247</f>
        <v>1116101.63</v>
      </c>
    </row>
    <row r="247" spans="1:6" ht="24">
      <c r="A247" s="42" t="s">
        <v>61</v>
      </c>
      <c r="B247" s="4" t="s">
        <v>6</v>
      </c>
      <c r="C247" s="5" t="s">
        <v>29</v>
      </c>
      <c r="D247" s="5" t="s">
        <v>195</v>
      </c>
      <c r="E247" s="18">
        <v>200</v>
      </c>
      <c r="F247" s="28">
        <f>F248</f>
        <v>1116101.63</v>
      </c>
    </row>
    <row r="248" spans="1:6" ht="24">
      <c r="A248" s="42" t="s">
        <v>62</v>
      </c>
      <c r="B248" s="4" t="s">
        <v>6</v>
      </c>
      <c r="C248" s="5" t="s">
        <v>29</v>
      </c>
      <c r="D248" s="5" t="s">
        <v>195</v>
      </c>
      <c r="E248" s="18">
        <v>240</v>
      </c>
      <c r="F248" s="29">
        <v>1116101.63</v>
      </c>
    </row>
    <row r="249" spans="1:6" ht="24">
      <c r="A249" s="14" t="s">
        <v>228</v>
      </c>
      <c r="B249" s="51" t="s">
        <v>6</v>
      </c>
      <c r="C249" s="52" t="s">
        <v>29</v>
      </c>
      <c r="D249" s="52" t="s">
        <v>226</v>
      </c>
      <c r="E249" s="39"/>
      <c r="F249" s="26">
        <f>F250</f>
        <v>30100</v>
      </c>
    </row>
    <row r="250" spans="1:6" ht="24">
      <c r="A250" s="42" t="s">
        <v>61</v>
      </c>
      <c r="B250" s="4" t="s">
        <v>6</v>
      </c>
      <c r="C250" s="5" t="s">
        <v>29</v>
      </c>
      <c r="D250" s="5" t="s">
        <v>226</v>
      </c>
      <c r="E250" s="18">
        <v>200</v>
      </c>
      <c r="F250" s="28">
        <f>F251</f>
        <v>30100</v>
      </c>
    </row>
    <row r="251" spans="1:6" ht="24">
      <c r="A251" s="59" t="s">
        <v>62</v>
      </c>
      <c r="B251" s="4" t="s">
        <v>6</v>
      </c>
      <c r="C251" s="5" t="s">
        <v>29</v>
      </c>
      <c r="D251" s="5" t="s">
        <v>226</v>
      </c>
      <c r="E251" s="18">
        <v>240</v>
      </c>
      <c r="F251" s="29">
        <v>30100</v>
      </c>
    </row>
    <row r="252" spans="1:6" ht="12">
      <c r="A252" s="14" t="s">
        <v>69</v>
      </c>
      <c r="B252" s="51" t="s">
        <v>6</v>
      </c>
      <c r="C252" s="52" t="s">
        <v>29</v>
      </c>
      <c r="D252" s="52" t="s">
        <v>169</v>
      </c>
      <c r="E252" s="18"/>
      <c r="F252" s="26">
        <f>F253</f>
        <v>2354000</v>
      </c>
    </row>
    <row r="253" spans="1:6" ht="24">
      <c r="A253" s="42" t="s">
        <v>61</v>
      </c>
      <c r="B253" s="4" t="s">
        <v>6</v>
      </c>
      <c r="C253" s="5" t="s">
        <v>29</v>
      </c>
      <c r="D253" s="5" t="s">
        <v>169</v>
      </c>
      <c r="E253" s="18">
        <v>200</v>
      </c>
      <c r="F253" s="28">
        <f>F254</f>
        <v>2354000</v>
      </c>
    </row>
    <row r="254" spans="1:6" ht="24">
      <c r="A254" s="42" t="s">
        <v>62</v>
      </c>
      <c r="B254" s="4" t="s">
        <v>6</v>
      </c>
      <c r="C254" s="5" t="s">
        <v>29</v>
      </c>
      <c r="D254" s="5" t="s">
        <v>169</v>
      </c>
      <c r="E254" s="18">
        <v>240</v>
      </c>
      <c r="F254" s="29">
        <v>2354000</v>
      </c>
    </row>
    <row r="255" spans="1:6" ht="12">
      <c r="A255" s="14" t="s">
        <v>238</v>
      </c>
      <c r="B255" s="52" t="s">
        <v>6</v>
      </c>
      <c r="C255" s="52" t="s">
        <v>29</v>
      </c>
      <c r="D255" s="52" t="s">
        <v>237</v>
      </c>
      <c r="E255" s="39"/>
      <c r="F255" s="26">
        <f>F256</f>
        <v>1824111.48</v>
      </c>
    </row>
    <row r="256" spans="1:6" ht="24">
      <c r="A256" s="42" t="s">
        <v>61</v>
      </c>
      <c r="B256" s="4" t="s">
        <v>6</v>
      </c>
      <c r="C256" s="5" t="s">
        <v>29</v>
      </c>
      <c r="D256" s="5" t="s">
        <v>237</v>
      </c>
      <c r="E256" s="18">
        <v>200</v>
      </c>
      <c r="F256" s="28">
        <f>F257</f>
        <v>1824111.48</v>
      </c>
    </row>
    <row r="257" spans="1:6" ht="24">
      <c r="A257" s="42" t="s">
        <v>62</v>
      </c>
      <c r="B257" s="4" t="s">
        <v>6</v>
      </c>
      <c r="C257" s="5" t="s">
        <v>29</v>
      </c>
      <c r="D257" s="5" t="s">
        <v>237</v>
      </c>
      <c r="E257" s="18">
        <v>240</v>
      </c>
      <c r="F257" s="29">
        <v>1824111.48</v>
      </c>
    </row>
    <row r="258" spans="1:6" ht="24">
      <c r="A258" s="14" t="s">
        <v>229</v>
      </c>
      <c r="B258" s="51" t="s">
        <v>6</v>
      </c>
      <c r="C258" s="52" t="s">
        <v>29</v>
      </c>
      <c r="D258" s="52" t="s">
        <v>227</v>
      </c>
      <c r="E258" s="18"/>
      <c r="F258" s="26">
        <f>F259</f>
        <v>20000</v>
      </c>
    </row>
    <row r="259" spans="1:6" ht="24">
      <c r="A259" s="42" t="s">
        <v>61</v>
      </c>
      <c r="B259" s="4" t="s">
        <v>6</v>
      </c>
      <c r="C259" s="5" t="s">
        <v>29</v>
      </c>
      <c r="D259" s="5" t="s">
        <v>227</v>
      </c>
      <c r="E259" s="18">
        <v>200</v>
      </c>
      <c r="F259" s="28">
        <f>F260</f>
        <v>20000</v>
      </c>
    </row>
    <row r="260" spans="1:6" ht="24">
      <c r="A260" s="59" t="s">
        <v>62</v>
      </c>
      <c r="B260" s="4" t="s">
        <v>6</v>
      </c>
      <c r="C260" s="5" t="s">
        <v>29</v>
      </c>
      <c r="D260" s="5" t="s">
        <v>227</v>
      </c>
      <c r="E260" s="18">
        <v>240</v>
      </c>
      <c r="F260" s="29">
        <v>20000</v>
      </c>
    </row>
    <row r="261" spans="1:6" ht="12">
      <c r="A261" s="14" t="s">
        <v>110</v>
      </c>
      <c r="B261" s="51" t="s">
        <v>6</v>
      </c>
      <c r="C261" s="52" t="s">
        <v>29</v>
      </c>
      <c r="D261" s="52" t="s">
        <v>170</v>
      </c>
      <c r="E261" s="18"/>
      <c r="F261" s="26">
        <f aca="true" t="shared" si="2" ref="F261:F268">F262</f>
        <v>2689920.2</v>
      </c>
    </row>
    <row r="262" spans="1:6" ht="24">
      <c r="A262" s="42" t="s">
        <v>61</v>
      </c>
      <c r="B262" s="4" t="s">
        <v>6</v>
      </c>
      <c r="C262" s="5" t="s">
        <v>29</v>
      </c>
      <c r="D262" s="5" t="s">
        <v>170</v>
      </c>
      <c r="E262" s="18">
        <v>200</v>
      </c>
      <c r="F262" s="28">
        <f t="shared" si="2"/>
        <v>2689920.2</v>
      </c>
    </row>
    <row r="263" spans="1:6" ht="24">
      <c r="A263" s="42" t="s">
        <v>62</v>
      </c>
      <c r="B263" s="4" t="s">
        <v>6</v>
      </c>
      <c r="C263" s="5" t="s">
        <v>29</v>
      </c>
      <c r="D263" s="5" t="s">
        <v>170</v>
      </c>
      <c r="E263" s="18">
        <v>240</v>
      </c>
      <c r="F263" s="29">
        <v>2689920.2</v>
      </c>
    </row>
    <row r="264" spans="1:6" ht="24">
      <c r="A264" s="14" t="s">
        <v>362</v>
      </c>
      <c r="B264" s="51" t="s">
        <v>6</v>
      </c>
      <c r="C264" s="52" t="s">
        <v>29</v>
      </c>
      <c r="D264" s="52" t="s">
        <v>363</v>
      </c>
      <c r="E264" s="18"/>
      <c r="F264" s="26">
        <f t="shared" si="2"/>
        <v>1501501.5</v>
      </c>
    </row>
    <row r="265" spans="1:6" ht="24">
      <c r="A265" s="42" t="s">
        <v>61</v>
      </c>
      <c r="B265" s="4" t="s">
        <v>6</v>
      </c>
      <c r="C265" s="5" t="s">
        <v>29</v>
      </c>
      <c r="D265" s="5" t="s">
        <v>363</v>
      </c>
      <c r="E265" s="18">
        <v>200</v>
      </c>
      <c r="F265" s="28">
        <f t="shared" si="2"/>
        <v>1501501.5</v>
      </c>
    </row>
    <row r="266" spans="1:6" ht="24">
      <c r="A266" s="42" t="s">
        <v>62</v>
      </c>
      <c r="B266" s="4" t="s">
        <v>6</v>
      </c>
      <c r="C266" s="5" t="s">
        <v>29</v>
      </c>
      <c r="D266" s="5" t="s">
        <v>363</v>
      </c>
      <c r="E266" s="18">
        <v>240</v>
      </c>
      <c r="F266" s="29">
        <v>1501501.5</v>
      </c>
    </row>
    <row r="267" spans="1:6" ht="24">
      <c r="A267" s="14" t="s">
        <v>375</v>
      </c>
      <c r="B267" s="51" t="s">
        <v>6</v>
      </c>
      <c r="C267" s="52" t="s">
        <v>29</v>
      </c>
      <c r="D267" s="52" t="s">
        <v>376</v>
      </c>
      <c r="E267" s="18"/>
      <c r="F267" s="26">
        <f t="shared" si="2"/>
        <v>607892.66</v>
      </c>
    </row>
    <row r="268" spans="1:6" ht="24">
      <c r="A268" s="42" t="s">
        <v>61</v>
      </c>
      <c r="B268" s="4" t="s">
        <v>6</v>
      </c>
      <c r="C268" s="5" t="s">
        <v>29</v>
      </c>
      <c r="D268" s="5" t="s">
        <v>376</v>
      </c>
      <c r="E268" s="18">
        <v>200</v>
      </c>
      <c r="F268" s="28">
        <f t="shared" si="2"/>
        <v>607892.66</v>
      </c>
    </row>
    <row r="269" spans="1:6" ht="24">
      <c r="A269" s="42" t="s">
        <v>62</v>
      </c>
      <c r="B269" s="4" t="s">
        <v>6</v>
      </c>
      <c r="C269" s="5" t="s">
        <v>29</v>
      </c>
      <c r="D269" s="5" t="s">
        <v>376</v>
      </c>
      <c r="E269" s="18">
        <v>240</v>
      </c>
      <c r="F269" s="29">
        <v>607892.66</v>
      </c>
    </row>
    <row r="270" spans="1:6" ht="36">
      <c r="A270" s="30" t="s">
        <v>300</v>
      </c>
      <c r="B270" s="51" t="s">
        <v>6</v>
      </c>
      <c r="C270" s="52" t="s">
        <v>29</v>
      </c>
      <c r="D270" s="52" t="s">
        <v>277</v>
      </c>
      <c r="E270" s="39"/>
      <c r="F270" s="26">
        <f>F271</f>
        <v>8392065.83</v>
      </c>
    </row>
    <row r="271" spans="1:6" ht="24">
      <c r="A271" s="50" t="s">
        <v>290</v>
      </c>
      <c r="B271" s="51" t="s">
        <v>6</v>
      </c>
      <c r="C271" s="52" t="s">
        <v>29</v>
      </c>
      <c r="D271" s="52" t="s">
        <v>278</v>
      </c>
      <c r="E271" s="39"/>
      <c r="F271" s="26">
        <f>F272</f>
        <v>8392065.83</v>
      </c>
    </row>
    <row r="272" spans="1:6" ht="12">
      <c r="A272" s="50" t="s">
        <v>311</v>
      </c>
      <c r="B272" s="51" t="s">
        <v>6</v>
      </c>
      <c r="C272" s="52" t="s">
        <v>29</v>
      </c>
      <c r="D272" s="52" t="s">
        <v>312</v>
      </c>
      <c r="E272" s="39"/>
      <c r="F272" s="26">
        <f>F273</f>
        <v>8392065.83</v>
      </c>
    </row>
    <row r="273" spans="1:6" ht="24">
      <c r="A273" s="42" t="s">
        <v>61</v>
      </c>
      <c r="B273" s="4" t="s">
        <v>6</v>
      </c>
      <c r="C273" s="5" t="s">
        <v>29</v>
      </c>
      <c r="D273" s="5" t="s">
        <v>312</v>
      </c>
      <c r="E273" s="18">
        <v>200</v>
      </c>
      <c r="F273" s="28">
        <f>F274</f>
        <v>8392065.83</v>
      </c>
    </row>
    <row r="274" spans="1:6" ht="24">
      <c r="A274" s="42" t="s">
        <v>62</v>
      </c>
      <c r="B274" s="4" t="s">
        <v>6</v>
      </c>
      <c r="C274" s="5" t="s">
        <v>29</v>
      </c>
      <c r="D274" s="5" t="s">
        <v>312</v>
      </c>
      <c r="E274" s="18">
        <v>240</v>
      </c>
      <c r="F274" s="29">
        <v>8392065.83</v>
      </c>
    </row>
    <row r="275" spans="1:6" ht="24">
      <c r="A275" s="30" t="s">
        <v>252</v>
      </c>
      <c r="B275" s="51" t="s">
        <v>6</v>
      </c>
      <c r="C275" s="52" t="s">
        <v>29</v>
      </c>
      <c r="D275" s="52" t="s">
        <v>162</v>
      </c>
      <c r="E275" s="39"/>
      <c r="F275" s="26">
        <f>F276</f>
        <v>609473.07</v>
      </c>
    </row>
    <row r="276" spans="1:6" ht="24">
      <c r="A276" s="50" t="s">
        <v>254</v>
      </c>
      <c r="B276" s="51" t="s">
        <v>6</v>
      </c>
      <c r="C276" s="52" t="s">
        <v>29</v>
      </c>
      <c r="D276" s="52" t="s">
        <v>256</v>
      </c>
      <c r="E276" s="39"/>
      <c r="F276" s="26">
        <f>F277</f>
        <v>609473.07</v>
      </c>
    </row>
    <row r="277" spans="1:6" ht="12">
      <c r="A277" s="50" t="s">
        <v>165</v>
      </c>
      <c r="B277" s="51" t="s">
        <v>6</v>
      </c>
      <c r="C277" s="52" t="s">
        <v>29</v>
      </c>
      <c r="D277" s="52" t="s">
        <v>262</v>
      </c>
      <c r="E277" s="39"/>
      <c r="F277" s="26">
        <f>F278</f>
        <v>609473.07</v>
      </c>
    </row>
    <row r="278" spans="1:6" ht="24">
      <c r="A278" s="42" t="s">
        <v>61</v>
      </c>
      <c r="B278" s="4" t="s">
        <v>6</v>
      </c>
      <c r="C278" s="5" t="s">
        <v>29</v>
      </c>
      <c r="D278" s="5" t="s">
        <v>262</v>
      </c>
      <c r="E278" s="18">
        <v>200</v>
      </c>
      <c r="F278" s="28">
        <f>F279</f>
        <v>609473.07</v>
      </c>
    </row>
    <row r="279" spans="1:6" ht="24">
      <c r="A279" s="42" t="s">
        <v>62</v>
      </c>
      <c r="B279" s="4" t="s">
        <v>6</v>
      </c>
      <c r="C279" s="5" t="s">
        <v>29</v>
      </c>
      <c r="D279" s="5" t="s">
        <v>262</v>
      </c>
      <c r="E279" s="18">
        <v>240</v>
      </c>
      <c r="F279" s="29">
        <v>609473.07</v>
      </c>
    </row>
    <row r="280" spans="1:6" ht="12">
      <c r="A280" s="16" t="s">
        <v>30</v>
      </c>
      <c r="B280" s="2" t="s">
        <v>6</v>
      </c>
      <c r="C280" s="3" t="s">
        <v>31</v>
      </c>
      <c r="D280" s="9"/>
      <c r="E280" s="9"/>
      <c r="F280" s="25">
        <f>F281+F288+F295</f>
        <v>2276159</v>
      </c>
    </row>
    <row r="281" spans="1:6" ht="12">
      <c r="A281" s="37" t="s">
        <v>357</v>
      </c>
      <c r="B281" s="12" t="s">
        <v>6</v>
      </c>
      <c r="C281" s="13" t="s">
        <v>358</v>
      </c>
      <c r="D281" s="8"/>
      <c r="E281" s="8"/>
      <c r="F281" s="31">
        <f aca="true" t="shared" si="3" ref="F281:F286">F282</f>
        <v>802558.27</v>
      </c>
    </row>
    <row r="282" spans="1:6" ht="24">
      <c r="A282" s="30" t="s">
        <v>71</v>
      </c>
      <c r="B282" s="51" t="s">
        <v>6</v>
      </c>
      <c r="C282" s="52" t="s">
        <v>358</v>
      </c>
      <c r="D282" s="52" t="s">
        <v>180</v>
      </c>
      <c r="E282" s="52"/>
      <c r="F282" s="26">
        <f t="shared" si="3"/>
        <v>802558.27</v>
      </c>
    </row>
    <row r="283" spans="1:6" ht="24">
      <c r="A283" s="30" t="s">
        <v>183</v>
      </c>
      <c r="B283" s="51" t="s">
        <v>6</v>
      </c>
      <c r="C283" s="52" t="s">
        <v>358</v>
      </c>
      <c r="D283" s="52" t="s">
        <v>184</v>
      </c>
      <c r="E283" s="52"/>
      <c r="F283" s="26">
        <f t="shared" si="3"/>
        <v>802558.27</v>
      </c>
    </row>
    <row r="284" spans="1:6" ht="24">
      <c r="A284" s="50" t="s">
        <v>185</v>
      </c>
      <c r="B284" s="51" t="s">
        <v>6</v>
      </c>
      <c r="C284" s="52" t="s">
        <v>358</v>
      </c>
      <c r="D284" s="52" t="s">
        <v>214</v>
      </c>
      <c r="E284" s="52"/>
      <c r="F284" s="26">
        <f t="shared" si="3"/>
        <v>802558.27</v>
      </c>
    </row>
    <row r="285" spans="1:6" ht="12">
      <c r="A285" s="50" t="s">
        <v>196</v>
      </c>
      <c r="B285" s="51" t="s">
        <v>6</v>
      </c>
      <c r="C285" s="52" t="s">
        <v>358</v>
      </c>
      <c r="D285" s="52" t="s">
        <v>266</v>
      </c>
      <c r="E285" s="5"/>
      <c r="F285" s="26">
        <f t="shared" si="3"/>
        <v>802558.27</v>
      </c>
    </row>
    <row r="286" spans="1:6" ht="12">
      <c r="A286" s="42" t="s">
        <v>45</v>
      </c>
      <c r="B286" s="4" t="s">
        <v>6</v>
      </c>
      <c r="C286" s="5" t="s">
        <v>358</v>
      </c>
      <c r="D286" s="5" t="s">
        <v>266</v>
      </c>
      <c r="E286" s="5" t="s">
        <v>112</v>
      </c>
      <c r="F286" s="28">
        <f t="shared" si="3"/>
        <v>802558.27</v>
      </c>
    </row>
    <row r="287" spans="1:6" ht="12">
      <c r="A287" s="42" t="s">
        <v>114</v>
      </c>
      <c r="B287" s="4" t="s">
        <v>6</v>
      </c>
      <c r="C287" s="5" t="s">
        <v>358</v>
      </c>
      <c r="D287" s="5" t="s">
        <v>266</v>
      </c>
      <c r="E287" s="5" t="s">
        <v>113</v>
      </c>
      <c r="F287" s="29">
        <v>802558.27</v>
      </c>
    </row>
    <row r="288" spans="1:6" ht="12">
      <c r="A288" s="37" t="s">
        <v>359</v>
      </c>
      <c r="B288" s="12" t="s">
        <v>6</v>
      </c>
      <c r="C288" s="13" t="s">
        <v>360</v>
      </c>
      <c r="D288" s="8"/>
      <c r="E288" s="8"/>
      <c r="F288" s="31">
        <f aca="true" t="shared" si="4" ref="F288:F293">F289</f>
        <v>1197441.73</v>
      </c>
    </row>
    <row r="289" spans="1:6" ht="24">
      <c r="A289" s="30" t="s">
        <v>71</v>
      </c>
      <c r="B289" s="51" t="s">
        <v>6</v>
      </c>
      <c r="C289" s="52" t="s">
        <v>360</v>
      </c>
      <c r="D289" s="52" t="s">
        <v>180</v>
      </c>
      <c r="E289" s="52"/>
      <c r="F289" s="26">
        <f t="shared" si="4"/>
        <v>1197441.73</v>
      </c>
    </row>
    <row r="290" spans="1:6" ht="24">
      <c r="A290" s="30" t="s">
        <v>183</v>
      </c>
      <c r="B290" s="51" t="s">
        <v>6</v>
      </c>
      <c r="C290" s="52" t="s">
        <v>360</v>
      </c>
      <c r="D290" s="52" t="s">
        <v>184</v>
      </c>
      <c r="E290" s="52"/>
      <c r="F290" s="26">
        <f t="shared" si="4"/>
        <v>1197441.73</v>
      </c>
    </row>
    <row r="291" spans="1:6" ht="24">
      <c r="A291" s="50" t="s">
        <v>185</v>
      </c>
      <c r="B291" s="51" t="s">
        <v>6</v>
      </c>
      <c r="C291" s="52" t="s">
        <v>360</v>
      </c>
      <c r="D291" s="52" t="s">
        <v>214</v>
      </c>
      <c r="E291" s="52"/>
      <c r="F291" s="26">
        <f t="shared" si="4"/>
        <v>1197441.73</v>
      </c>
    </row>
    <row r="292" spans="1:6" ht="12">
      <c r="A292" s="50" t="s">
        <v>196</v>
      </c>
      <c r="B292" s="51" t="s">
        <v>6</v>
      </c>
      <c r="C292" s="52" t="s">
        <v>360</v>
      </c>
      <c r="D292" s="52" t="s">
        <v>266</v>
      </c>
      <c r="E292" s="5"/>
      <c r="F292" s="26">
        <f t="shared" si="4"/>
        <v>1197441.73</v>
      </c>
    </row>
    <row r="293" spans="1:6" ht="12">
      <c r="A293" s="42" t="s">
        <v>45</v>
      </c>
      <c r="B293" s="4" t="s">
        <v>6</v>
      </c>
      <c r="C293" s="5" t="s">
        <v>360</v>
      </c>
      <c r="D293" s="5" t="s">
        <v>266</v>
      </c>
      <c r="E293" s="5" t="s">
        <v>112</v>
      </c>
      <c r="F293" s="28">
        <f t="shared" si="4"/>
        <v>1197441.73</v>
      </c>
    </row>
    <row r="294" spans="1:6" ht="12">
      <c r="A294" s="42" t="s">
        <v>114</v>
      </c>
      <c r="B294" s="4" t="s">
        <v>6</v>
      </c>
      <c r="C294" s="5" t="s">
        <v>360</v>
      </c>
      <c r="D294" s="5" t="s">
        <v>266</v>
      </c>
      <c r="E294" s="5" t="s">
        <v>113</v>
      </c>
      <c r="F294" s="29">
        <v>1197441.73</v>
      </c>
    </row>
    <row r="295" spans="1:6" ht="12">
      <c r="A295" s="37" t="s">
        <v>32</v>
      </c>
      <c r="B295" s="12" t="s">
        <v>6</v>
      </c>
      <c r="C295" s="13" t="s">
        <v>33</v>
      </c>
      <c r="D295" s="8"/>
      <c r="E295" s="8"/>
      <c r="F295" s="32">
        <f aca="true" t="shared" si="5" ref="F295:F302">F296</f>
        <v>276159</v>
      </c>
    </row>
    <row r="296" spans="1:6" ht="36">
      <c r="A296" s="30" t="s">
        <v>301</v>
      </c>
      <c r="B296" s="51" t="s">
        <v>6</v>
      </c>
      <c r="C296" s="52" t="s">
        <v>33</v>
      </c>
      <c r="D296" s="52" t="s">
        <v>173</v>
      </c>
      <c r="E296" s="52"/>
      <c r="F296" s="26">
        <f t="shared" si="5"/>
        <v>276159</v>
      </c>
    </row>
    <row r="297" spans="1:6" ht="24">
      <c r="A297" s="49" t="s">
        <v>172</v>
      </c>
      <c r="B297" s="51" t="s">
        <v>6</v>
      </c>
      <c r="C297" s="52" t="s">
        <v>33</v>
      </c>
      <c r="D297" s="52" t="s">
        <v>174</v>
      </c>
      <c r="E297" s="52"/>
      <c r="F297" s="26">
        <f>F298+F301+F304</f>
        <v>276159</v>
      </c>
    </row>
    <row r="298" spans="1:6" ht="12">
      <c r="A298" s="49" t="s">
        <v>291</v>
      </c>
      <c r="B298" s="51" t="s">
        <v>6</v>
      </c>
      <c r="C298" s="52" t="s">
        <v>33</v>
      </c>
      <c r="D298" s="52" t="s">
        <v>292</v>
      </c>
      <c r="E298" s="5"/>
      <c r="F298" s="26">
        <f t="shared" si="5"/>
        <v>100000</v>
      </c>
    </row>
    <row r="299" spans="1:6" ht="24">
      <c r="A299" s="42" t="s">
        <v>61</v>
      </c>
      <c r="B299" s="4" t="s">
        <v>6</v>
      </c>
      <c r="C299" s="5" t="s">
        <v>33</v>
      </c>
      <c r="D299" s="5" t="s">
        <v>292</v>
      </c>
      <c r="E299" s="5" t="s">
        <v>53</v>
      </c>
      <c r="F299" s="28">
        <f t="shared" si="5"/>
        <v>100000</v>
      </c>
    </row>
    <row r="300" spans="1:6" ht="24">
      <c r="A300" s="42" t="s">
        <v>62</v>
      </c>
      <c r="B300" s="4" t="s">
        <v>6</v>
      </c>
      <c r="C300" s="5" t="s">
        <v>33</v>
      </c>
      <c r="D300" s="5" t="s">
        <v>292</v>
      </c>
      <c r="E300" s="5" t="s">
        <v>54</v>
      </c>
      <c r="F300" s="29">
        <v>100000</v>
      </c>
    </row>
    <row r="301" spans="1:6" ht="12">
      <c r="A301" s="49" t="s">
        <v>88</v>
      </c>
      <c r="B301" s="51" t="s">
        <v>6</v>
      </c>
      <c r="C301" s="52" t="s">
        <v>33</v>
      </c>
      <c r="D301" s="52" t="s">
        <v>175</v>
      </c>
      <c r="E301" s="5"/>
      <c r="F301" s="26">
        <f t="shared" si="5"/>
        <v>102616.45</v>
      </c>
    </row>
    <row r="302" spans="1:6" ht="24">
      <c r="A302" s="42" t="s">
        <v>61</v>
      </c>
      <c r="B302" s="4" t="s">
        <v>6</v>
      </c>
      <c r="C302" s="5" t="s">
        <v>33</v>
      </c>
      <c r="D302" s="5" t="s">
        <v>175</v>
      </c>
      <c r="E302" s="5" t="s">
        <v>53</v>
      </c>
      <c r="F302" s="28">
        <f t="shared" si="5"/>
        <v>102616.45</v>
      </c>
    </row>
    <row r="303" spans="1:6" ht="24">
      <c r="A303" s="42" t="s">
        <v>62</v>
      </c>
      <c r="B303" s="4" t="s">
        <v>6</v>
      </c>
      <c r="C303" s="5" t="s">
        <v>33</v>
      </c>
      <c r="D303" s="5" t="s">
        <v>175</v>
      </c>
      <c r="E303" s="5" t="s">
        <v>54</v>
      </c>
      <c r="F303" s="29">
        <v>102616.45</v>
      </c>
    </row>
    <row r="304" spans="1:6" ht="12">
      <c r="A304" s="49" t="s">
        <v>176</v>
      </c>
      <c r="B304" s="51" t="s">
        <v>6</v>
      </c>
      <c r="C304" s="52" t="s">
        <v>33</v>
      </c>
      <c r="D304" s="52" t="s">
        <v>212</v>
      </c>
      <c r="E304" s="52"/>
      <c r="F304" s="26">
        <f>F305+F307</f>
        <v>73542.54999999999</v>
      </c>
    </row>
    <row r="305" spans="1:6" ht="12">
      <c r="A305" s="42" t="s">
        <v>45</v>
      </c>
      <c r="B305" s="4" t="s">
        <v>6</v>
      </c>
      <c r="C305" s="5" t="s">
        <v>33</v>
      </c>
      <c r="D305" s="5" t="s">
        <v>212</v>
      </c>
      <c r="E305" s="5" t="s">
        <v>112</v>
      </c>
      <c r="F305" s="28">
        <f>F306</f>
        <v>37852.7</v>
      </c>
    </row>
    <row r="306" spans="1:6" ht="12">
      <c r="A306" s="42" t="s">
        <v>114</v>
      </c>
      <c r="B306" s="4" t="s">
        <v>6</v>
      </c>
      <c r="C306" s="5" t="s">
        <v>33</v>
      </c>
      <c r="D306" s="5" t="s">
        <v>212</v>
      </c>
      <c r="E306" s="5" t="s">
        <v>113</v>
      </c>
      <c r="F306" s="29">
        <v>37852.7</v>
      </c>
    </row>
    <row r="307" spans="1:6" ht="12">
      <c r="A307" s="42" t="s">
        <v>45</v>
      </c>
      <c r="B307" s="4" t="s">
        <v>6</v>
      </c>
      <c r="C307" s="5" t="s">
        <v>33</v>
      </c>
      <c r="D307" s="5" t="s">
        <v>212</v>
      </c>
      <c r="E307" s="5" t="s">
        <v>55</v>
      </c>
      <c r="F307" s="28">
        <f>F308</f>
        <v>35689.85</v>
      </c>
    </row>
    <row r="308" spans="1:6" ht="36">
      <c r="A308" s="42" t="s">
        <v>66</v>
      </c>
      <c r="B308" s="4" t="s">
        <v>6</v>
      </c>
      <c r="C308" s="5" t="s">
        <v>33</v>
      </c>
      <c r="D308" s="5" t="s">
        <v>212</v>
      </c>
      <c r="E308" s="5" t="s">
        <v>364</v>
      </c>
      <c r="F308" s="29">
        <v>35689.85</v>
      </c>
    </row>
    <row r="309" spans="1:6" ht="12">
      <c r="A309" s="1" t="s">
        <v>34</v>
      </c>
      <c r="B309" s="2" t="s">
        <v>6</v>
      </c>
      <c r="C309" s="3" t="s">
        <v>35</v>
      </c>
      <c r="D309" s="9"/>
      <c r="E309" s="9"/>
      <c r="F309" s="25">
        <f>F310</f>
        <v>26154584</v>
      </c>
    </row>
    <row r="310" spans="1:6" ht="12">
      <c r="A310" s="37" t="s">
        <v>36</v>
      </c>
      <c r="B310" s="12" t="s">
        <v>6</v>
      </c>
      <c r="C310" s="13" t="s">
        <v>37</v>
      </c>
      <c r="D310" s="8"/>
      <c r="E310" s="8"/>
      <c r="F310" s="32">
        <f>F311</f>
        <v>26154584</v>
      </c>
    </row>
    <row r="311" spans="1:6" ht="24">
      <c r="A311" s="30" t="s">
        <v>178</v>
      </c>
      <c r="B311" s="51" t="s">
        <v>6</v>
      </c>
      <c r="C311" s="52" t="s">
        <v>37</v>
      </c>
      <c r="D311" s="52" t="s">
        <v>177</v>
      </c>
      <c r="E311" s="5"/>
      <c r="F311" s="26">
        <f>F312</f>
        <v>26154584</v>
      </c>
    </row>
    <row r="312" spans="1:6" ht="24">
      <c r="A312" s="49" t="s">
        <v>244</v>
      </c>
      <c r="B312" s="51" t="s">
        <v>6</v>
      </c>
      <c r="C312" s="52" t="s">
        <v>37</v>
      </c>
      <c r="D312" s="52" t="s">
        <v>242</v>
      </c>
      <c r="E312" s="5"/>
      <c r="F312" s="26">
        <f>F313+F320+F323</f>
        <v>26154584</v>
      </c>
    </row>
    <row r="313" spans="1:6" ht="24">
      <c r="A313" s="49" t="s">
        <v>76</v>
      </c>
      <c r="B313" s="51" t="s">
        <v>6</v>
      </c>
      <c r="C313" s="52" t="s">
        <v>37</v>
      </c>
      <c r="D313" s="52" t="s">
        <v>246</v>
      </c>
      <c r="E313" s="52"/>
      <c r="F313" s="26">
        <f>F314+F316+F318</f>
        <v>18064844</v>
      </c>
    </row>
    <row r="314" spans="1:6" ht="48">
      <c r="A314" s="6" t="s">
        <v>77</v>
      </c>
      <c r="B314" s="4" t="s">
        <v>6</v>
      </c>
      <c r="C314" s="5" t="s">
        <v>37</v>
      </c>
      <c r="D314" s="5" t="s">
        <v>246</v>
      </c>
      <c r="E314" s="5" t="s">
        <v>50</v>
      </c>
      <c r="F314" s="28">
        <f>F315</f>
        <v>14561344</v>
      </c>
    </row>
    <row r="315" spans="1:6" ht="12">
      <c r="A315" s="6" t="s">
        <v>78</v>
      </c>
      <c r="B315" s="4" t="s">
        <v>6</v>
      </c>
      <c r="C315" s="5" t="s">
        <v>37</v>
      </c>
      <c r="D315" s="5" t="s">
        <v>246</v>
      </c>
      <c r="E315" s="5" t="s">
        <v>79</v>
      </c>
      <c r="F315" s="29">
        <v>14561344</v>
      </c>
    </row>
    <row r="316" spans="1:6" ht="24">
      <c r="A316" s="42" t="s">
        <v>61</v>
      </c>
      <c r="B316" s="4" t="s">
        <v>6</v>
      </c>
      <c r="C316" s="5" t="s">
        <v>37</v>
      </c>
      <c r="D316" s="5" t="s">
        <v>246</v>
      </c>
      <c r="E316" s="5" t="s">
        <v>53</v>
      </c>
      <c r="F316" s="28">
        <f>F317</f>
        <v>3502500</v>
      </c>
    </row>
    <row r="317" spans="1:6" ht="24">
      <c r="A317" s="42" t="s">
        <v>62</v>
      </c>
      <c r="B317" s="4" t="s">
        <v>6</v>
      </c>
      <c r="C317" s="5" t="s">
        <v>37</v>
      </c>
      <c r="D317" s="5" t="s">
        <v>246</v>
      </c>
      <c r="E317" s="5" t="s">
        <v>54</v>
      </c>
      <c r="F317" s="29">
        <v>3502500</v>
      </c>
    </row>
    <row r="318" spans="1:6" ht="12">
      <c r="A318" s="44" t="s">
        <v>45</v>
      </c>
      <c r="B318" s="4" t="s">
        <v>6</v>
      </c>
      <c r="C318" s="5" t="s">
        <v>37</v>
      </c>
      <c r="D318" s="5" t="s">
        <v>246</v>
      </c>
      <c r="E318" s="4" t="s">
        <v>55</v>
      </c>
      <c r="F318" s="28">
        <f>F319</f>
        <v>1000</v>
      </c>
    </row>
    <row r="319" spans="1:6" ht="12">
      <c r="A319" s="44" t="s">
        <v>63</v>
      </c>
      <c r="B319" s="4" t="s">
        <v>6</v>
      </c>
      <c r="C319" s="5" t="s">
        <v>37</v>
      </c>
      <c r="D319" s="5" t="s">
        <v>246</v>
      </c>
      <c r="E319" s="4" t="s">
        <v>56</v>
      </c>
      <c r="F319" s="29">
        <v>1000</v>
      </c>
    </row>
    <row r="320" spans="1:6" ht="12">
      <c r="A320" s="49" t="s">
        <v>84</v>
      </c>
      <c r="B320" s="51" t="s">
        <v>6</v>
      </c>
      <c r="C320" s="52" t="s">
        <v>37</v>
      </c>
      <c r="D320" s="52" t="s">
        <v>243</v>
      </c>
      <c r="E320" s="5"/>
      <c r="F320" s="26">
        <f>F321</f>
        <v>4687241</v>
      </c>
    </row>
    <row r="321" spans="1:6" ht="24">
      <c r="A321" s="42" t="s">
        <v>61</v>
      </c>
      <c r="B321" s="4" t="s">
        <v>6</v>
      </c>
      <c r="C321" s="5" t="s">
        <v>37</v>
      </c>
      <c r="D321" s="5" t="s">
        <v>243</v>
      </c>
      <c r="E321" s="5" t="s">
        <v>53</v>
      </c>
      <c r="F321" s="28">
        <f>F322</f>
        <v>4687241</v>
      </c>
    </row>
    <row r="322" spans="1:6" ht="24">
      <c r="A322" s="42" t="s">
        <v>62</v>
      </c>
      <c r="B322" s="4" t="s">
        <v>6</v>
      </c>
      <c r="C322" s="5" t="s">
        <v>37</v>
      </c>
      <c r="D322" s="5" t="s">
        <v>243</v>
      </c>
      <c r="E322" s="5" t="s">
        <v>54</v>
      </c>
      <c r="F322" s="29">
        <v>4687241</v>
      </c>
    </row>
    <row r="323" spans="1:6" ht="24">
      <c r="A323" s="49" t="s">
        <v>85</v>
      </c>
      <c r="B323" s="51" t="s">
        <v>6</v>
      </c>
      <c r="C323" s="52" t="s">
        <v>37</v>
      </c>
      <c r="D323" s="52" t="s">
        <v>245</v>
      </c>
      <c r="E323" s="5"/>
      <c r="F323" s="26">
        <f>F324</f>
        <v>3402499</v>
      </c>
    </row>
    <row r="324" spans="1:6" ht="24">
      <c r="A324" s="42" t="s">
        <v>61</v>
      </c>
      <c r="B324" s="4" t="s">
        <v>6</v>
      </c>
      <c r="C324" s="5" t="s">
        <v>37</v>
      </c>
      <c r="D324" s="5" t="s">
        <v>245</v>
      </c>
      <c r="E324" s="5" t="s">
        <v>53</v>
      </c>
      <c r="F324" s="28">
        <f>F325</f>
        <v>3402499</v>
      </c>
    </row>
    <row r="325" spans="1:6" ht="24">
      <c r="A325" s="42" t="s">
        <v>62</v>
      </c>
      <c r="B325" s="4" t="s">
        <v>6</v>
      </c>
      <c r="C325" s="5" t="s">
        <v>37</v>
      </c>
      <c r="D325" s="5" t="s">
        <v>245</v>
      </c>
      <c r="E325" s="5" t="s">
        <v>54</v>
      </c>
      <c r="F325" s="29">
        <v>3402499</v>
      </c>
    </row>
    <row r="326" spans="1:6" ht="12">
      <c r="A326" s="1" t="s">
        <v>38</v>
      </c>
      <c r="B326" s="2" t="s">
        <v>6</v>
      </c>
      <c r="C326" s="3" t="s">
        <v>39</v>
      </c>
      <c r="D326" s="9"/>
      <c r="E326" s="9"/>
      <c r="F326" s="25">
        <f>F327+F334</f>
        <v>1298591.55</v>
      </c>
    </row>
    <row r="327" spans="1:6" ht="12">
      <c r="A327" s="37" t="s">
        <v>40</v>
      </c>
      <c r="B327" s="12" t="s">
        <v>6</v>
      </c>
      <c r="C327" s="13" t="s">
        <v>41</v>
      </c>
      <c r="D327" s="13"/>
      <c r="E327" s="13"/>
      <c r="F327" s="32">
        <f aca="true" t="shared" si="6" ref="F327:F332">F328</f>
        <v>15000</v>
      </c>
    </row>
    <row r="328" spans="1:6" ht="24">
      <c r="A328" s="30" t="s">
        <v>71</v>
      </c>
      <c r="B328" s="51" t="s">
        <v>6</v>
      </c>
      <c r="C328" s="52" t="s">
        <v>41</v>
      </c>
      <c r="D328" s="52" t="s">
        <v>180</v>
      </c>
      <c r="E328" s="5"/>
      <c r="F328" s="26">
        <f t="shared" si="6"/>
        <v>15000</v>
      </c>
    </row>
    <row r="329" spans="1:6" ht="36">
      <c r="A329" s="30" t="s">
        <v>179</v>
      </c>
      <c r="B329" s="51" t="s">
        <v>6</v>
      </c>
      <c r="C329" s="52" t="s">
        <v>41</v>
      </c>
      <c r="D329" s="52" t="s">
        <v>181</v>
      </c>
      <c r="E329" s="5"/>
      <c r="F329" s="28">
        <f t="shared" si="6"/>
        <v>15000</v>
      </c>
    </row>
    <row r="330" spans="1:6" ht="24">
      <c r="A330" s="14" t="s">
        <v>187</v>
      </c>
      <c r="B330" s="51" t="s">
        <v>6</v>
      </c>
      <c r="C330" s="52" t="s">
        <v>41</v>
      </c>
      <c r="D330" s="52" t="s">
        <v>182</v>
      </c>
      <c r="E330" s="5"/>
      <c r="F330" s="28">
        <f t="shared" si="6"/>
        <v>15000</v>
      </c>
    </row>
    <row r="331" spans="1:6" ht="96">
      <c r="A331" s="50" t="s">
        <v>189</v>
      </c>
      <c r="B331" s="51" t="s">
        <v>6</v>
      </c>
      <c r="C331" s="52" t="s">
        <v>41</v>
      </c>
      <c r="D331" s="52" t="s">
        <v>274</v>
      </c>
      <c r="E331" s="5"/>
      <c r="F331" s="28">
        <f t="shared" si="6"/>
        <v>15000</v>
      </c>
    </row>
    <row r="332" spans="1:6" ht="12">
      <c r="A332" s="42" t="s">
        <v>45</v>
      </c>
      <c r="B332" s="4" t="s">
        <v>6</v>
      </c>
      <c r="C332" s="5" t="s">
        <v>41</v>
      </c>
      <c r="D332" s="5" t="s">
        <v>274</v>
      </c>
      <c r="E332" s="5" t="s">
        <v>112</v>
      </c>
      <c r="F332" s="28">
        <f t="shared" si="6"/>
        <v>15000</v>
      </c>
    </row>
    <row r="333" spans="1:6" ht="12">
      <c r="A333" s="42" t="s">
        <v>114</v>
      </c>
      <c r="B333" s="4" t="s">
        <v>6</v>
      </c>
      <c r="C333" s="5" t="s">
        <v>41</v>
      </c>
      <c r="D333" s="5" t="s">
        <v>274</v>
      </c>
      <c r="E333" s="5" t="s">
        <v>113</v>
      </c>
      <c r="F333" s="29">
        <v>15000</v>
      </c>
    </row>
    <row r="334" spans="1:6" ht="12">
      <c r="A334" s="37" t="s">
        <v>275</v>
      </c>
      <c r="B334" s="12" t="s">
        <v>6</v>
      </c>
      <c r="C334" s="13" t="s">
        <v>276</v>
      </c>
      <c r="D334" s="13"/>
      <c r="E334" s="8"/>
      <c r="F334" s="32">
        <f>F335+F355</f>
        <v>1283591.55</v>
      </c>
    </row>
    <row r="335" spans="1:6" ht="24">
      <c r="A335" s="30" t="s">
        <v>71</v>
      </c>
      <c r="B335" s="51" t="s">
        <v>6</v>
      </c>
      <c r="C335" s="52" t="s">
        <v>276</v>
      </c>
      <c r="D335" s="52" t="s">
        <v>180</v>
      </c>
      <c r="E335" s="5"/>
      <c r="F335" s="26">
        <f>F336+F348</f>
        <v>642500</v>
      </c>
    </row>
    <row r="336" spans="1:6" ht="36">
      <c r="A336" s="30" t="s">
        <v>179</v>
      </c>
      <c r="B336" s="51" t="s">
        <v>6</v>
      </c>
      <c r="C336" s="52" t="s">
        <v>276</v>
      </c>
      <c r="D336" s="52" t="s">
        <v>181</v>
      </c>
      <c r="E336" s="5"/>
      <c r="F336" s="26">
        <f>+F337</f>
        <v>360650</v>
      </c>
    </row>
    <row r="337" spans="1:6" ht="24">
      <c r="A337" s="14" t="s">
        <v>187</v>
      </c>
      <c r="B337" s="51" t="s">
        <v>6</v>
      </c>
      <c r="C337" s="52" t="s">
        <v>276</v>
      </c>
      <c r="D337" s="52" t="s">
        <v>182</v>
      </c>
      <c r="E337" s="5"/>
      <c r="F337" s="26">
        <f>F338+F343</f>
        <v>360650</v>
      </c>
    </row>
    <row r="338" spans="1:6" ht="36">
      <c r="A338" s="14" t="s">
        <v>247</v>
      </c>
      <c r="B338" s="51" t="s">
        <v>6</v>
      </c>
      <c r="C338" s="52" t="s">
        <v>276</v>
      </c>
      <c r="D338" s="52" t="s">
        <v>263</v>
      </c>
      <c r="E338" s="5"/>
      <c r="F338" s="26">
        <f>F339+F341</f>
        <v>70000</v>
      </c>
    </row>
    <row r="339" spans="1:6" ht="24">
      <c r="A339" s="42" t="s">
        <v>61</v>
      </c>
      <c r="B339" s="4" t="s">
        <v>6</v>
      </c>
      <c r="C339" s="5" t="s">
        <v>276</v>
      </c>
      <c r="D339" s="5" t="s">
        <v>263</v>
      </c>
      <c r="E339" s="5" t="s">
        <v>53</v>
      </c>
      <c r="F339" s="28">
        <f>F340</f>
        <v>60000</v>
      </c>
    </row>
    <row r="340" spans="1:6" ht="24">
      <c r="A340" s="42" t="s">
        <v>62</v>
      </c>
      <c r="B340" s="4" t="s">
        <v>6</v>
      </c>
      <c r="C340" s="5" t="s">
        <v>276</v>
      </c>
      <c r="D340" s="5" t="s">
        <v>263</v>
      </c>
      <c r="E340" s="5" t="s">
        <v>54</v>
      </c>
      <c r="F340" s="29">
        <v>60000</v>
      </c>
    </row>
    <row r="341" spans="1:6" ht="12">
      <c r="A341" s="47" t="s">
        <v>93</v>
      </c>
      <c r="B341" s="4" t="s">
        <v>6</v>
      </c>
      <c r="C341" s="5" t="s">
        <v>276</v>
      </c>
      <c r="D341" s="5" t="s">
        <v>263</v>
      </c>
      <c r="E341" s="5" t="s">
        <v>92</v>
      </c>
      <c r="F341" s="28">
        <f>F342</f>
        <v>10000</v>
      </c>
    </row>
    <row r="342" spans="1:6" ht="12">
      <c r="A342" s="47" t="s">
        <v>94</v>
      </c>
      <c r="B342" s="4" t="s">
        <v>6</v>
      </c>
      <c r="C342" s="5" t="s">
        <v>276</v>
      </c>
      <c r="D342" s="5" t="s">
        <v>263</v>
      </c>
      <c r="E342" s="5" t="s">
        <v>91</v>
      </c>
      <c r="F342" s="29">
        <v>10000</v>
      </c>
    </row>
    <row r="343" spans="1:6" ht="24">
      <c r="A343" s="14" t="s">
        <v>188</v>
      </c>
      <c r="B343" s="51" t="s">
        <v>6</v>
      </c>
      <c r="C343" s="52" t="s">
        <v>276</v>
      </c>
      <c r="D343" s="52" t="s">
        <v>264</v>
      </c>
      <c r="E343" s="52"/>
      <c r="F343" s="26">
        <f>F344+F346</f>
        <v>290650</v>
      </c>
    </row>
    <row r="344" spans="1:6" ht="24">
      <c r="A344" s="42" t="s">
        <v>61</v>
      </c>
      <c r="B344" s="4" t="s">
        <v>6</v>
      </c>
      <c r="C344" s="5" t="s">
        <v>276</v>
      </c>
      <c r="D344" s="5" t="s">
        <v>264</v>
      </c>
      <c r="E344" s="5" t="s">
        <v>53</v>
      </c>
      <c r="F344" s="28">
        <f>F345</f>
        <v>278650</v>
      </c>
    </row>
    <row r="345" spans="1:6" ht="24">
      <c r="A345" s="42" t="s">
        <v>62</v>
      </c>
      <c r="B345" s="4" t="s">
        <v>6</v>
      </c>
      <c r="C345" s="5" t="s">
        <v>276</v>
      </c>
      <c r="D345" s="5" t="s">
        <v>264</v>
      </c>
      <c r="E345" s="5" t="s">
        <v>54</v>
      </c>
      <c r="F345" s="29">
        <v>278650</v>
      </c>
    </row>
    <row r="346" spans="1:6" ht="12">
      <c r="A346" s="47" t="s">
        <v>93</v>
      </c>
      <c r="B346" s="4" t="s">
        <v>6</v>
      </c>
      <c r="C346" s="5" t="s">
        <v>276</v>
      </c>
      <c r="D346" s="5" t="s">
        <v>264</v>
      </c>
      <c r="E346" s="5" t="s">
        <v>92</v>
      </c>
      <c r="F346" s="28">
        <f>F347</f>
        <v>12000</v>
      </c>
    </row>
    <row r="347" spans="1:6" ht="12">
      <c r="A347" s="47" t="s">
        <v>94</v>
      </c>
      <c r="B347" s="4" t="s">
        <v>6</v>
      </c>
      <c r="C347" s="5" t="s">
        <v>276</v>
      </c>
      <c r="D347" s="5" t="s">
        <v>264</v>
      </c>
      <c r="E347" s="5" t="s">
        <v>91</v>
      </c>
      <c r="F347" s="29">
        <v>12000</v>
      </c>
    </row>
    <row r="348" spans="1:6" ht="24">
      <c r="A348" s="30" t="s">
        <v>183</v>
      </c>
      <c r="B348" s="51" t="s">
        <v>6</v>
      </c>
      <c r="C348" s="52" t="s">
        <v>276</v>
      </c>
      <c r="D348" s="52" t="s">
        <v>184</v>
      </c>
      <c r="E348" s="5"/>
      <c r="F348" s="26">
        <f>F349</f>
        <v>281850</v>
      </c>
    </row>
    <row r="349" spans="1:6" ht="24">
      <c r="A349" s="50" t="s">
        <v>185</v>
      </c>
      <c r="B349" s="51" t="s">
        <v>6</v>
      </c>
      <c r="C349" s="52" t="s">
        <v>276</v>
      </c>
      <c r="D349" s="52" t="s">
        <v>214</v>
      </c>
      <c r="E349" s="5"/>
      <c r="F349" s="26">
        <f>F350</f>
        <v>281850</v>
      </c>
    </row>
    <row r="350" spans="1:6" ht="12">
      <c r="A350" s="14" t="s">
        <v>186</v>
      </c>
      <c r="B350" s="51" t="s">
        <v>6</v>
      </c>
      <c r="C350" s="52" t="s">
        <v>276</v>
      </c>
      <c r="D350" s="52" t="s">
        <v>265</v>
      </c>
      <c r="E350" s="5"/>
      <c r="F350" s="26">
        <f>F351+F353</f>
        <v>281850</v>
      </c>
    </row>
    <row r="351" spans="1:6" ht="24">
      <c r="A351" s="42" t="s">
        <v>61</v>
      </c>
      <c r="B351" s="4" t="s">
        <v>6</v>
      </c>
      <c r="C351" s="5" t="s">
        <v>276</v>
      </c>
      <c r="D351" s="5" t="s">
        <v>265</v>
      </c>
      <c r="E351" s="5" t="s">
        <v>53</v>
      </c>
      <c r="F351" s="28">
        <f>F352</f>
        <v>86850</v>
      </c>
    </row>
    <row r="352" spans="1:6" ht="24">
      <c r="A352" s="42" t="s">
        <v>62</v>
      </c>
      <c r="B352" s="4" t="s">
        <v>6</v>
      </c>
      <c r="C352" s="5" t="s">
        <v>276</v>
      </c>
      <c r="D352" s="5" t="s">
        <v>265</v>
      </c>
      <c r="E352" s="5" t="s">
        <v>54</v>
      </c>
      <c r="F352" s="29">
        <v>86850</v>
      </c>
    </row>
    <row r="353" spans="1:6" ht="12">
      <c r="A353" s="47" t="s">
        <v>93</v>
      </c>
      <c r="B353" s="5" t="s">
        <v>6</v>
      </c>
      <c r="C353" s="5" t="s">
        <v>276</v>
      </c>
      <c r="D353" s="5" t="s">
        <v>265</v>
      </c>
      <c r="E353" s="5" t="s">
        <v>92</v>
      </c>
      <c r="F353" s="28">
        <f>F354</f>
        <v>195000</v>
      </c>
    </row>
    <row r="354" spans="1:6" ht="12">
      <c r="A354" s="47" t="s">
        <v>94</v>
      </c>
      <c r="B354" s="5" t="s">
        <v>6</v>
      </c>
      <c r="C354" s="5" t="s">
        <v>276</v>
      </c>
      <c r="D354" s="5" t="s">
        <v>265</v>
      </c>
      <c r="E354" s="5" t="s">
        <v>91</v>
      </c>
      <c r="F354" s="29">
        <v>195000</v>
      </c>
    </row>
    <row r="355" spans="1:6" ht="36">
      <c r="A355" s="30" t="s">
        <v>65</v>
      </c>
      <c r="B355" s="53" t="s">
        <v>6</v>
      </c>
      <c r="C355" s="52" t="s">
        <v>276</v>
      </c>
      <c r="D355" s="51" t="s">
        <v>126</v>
      </c>
      <c r="E355" s="4"/>
      <c r="F355" s="26">
        <f>F356</f>
        <v>641091.55</v>
      </c>
    </row>
    <row r="356" spans="1:6" ht="36">
      <c r="A356" s="57" t="s">
        <v>125</v>
      </c>
      <c r="B356" s="53" t="s">
        <v>6</v>
      </c>
      <c r="C356" s="52" t="s">
        <v>276</v>
      </c>
      <c r="D356" s="51" t="s">
        <v>127</v>
      </c>
      <c r="E356" s="4"/>
      <c r="F356" s="26">
        <f>F357</f>
        <v>641091.55</v>
      </c>
    </row>
    <row r="357" spans="1:6" ht="24">
      <c r="A357" s="57" t="s">
        <v>323</v>
      </c>
      <c r="B357" s="51" t="s">
        <v>6</v>
      </c>
      <c r="C357" s="52" t="s">
        <v>276</v>
      </c>
      <c r="D357" s="51" t="s">
        <v>324</v>
      </c>
      <c r="E357" s="51"/>
      <c r="F357" s="26">
        <f>F358</f>
        <v>641091.55</v>
      </c>
    </row>
    <row r="358" spans="1:6" ht="12">
      <c r="A358" s="43" t="s">
        <v>93</v>
      </c>
      <c r="B358" s="4" t="s">
        <v>6</v>
      </c>
      <c r="C358" s="5" t="s">
        <v>276</v>
      </c>
      <c r="D358" s="4" t="s">
        <v>324</v>
      </c>
      <c r="E358" s="5" t="s">
        <v>92</v>
      </c>
      <c r="F358" s="28">
        <f>F359</f>
        <v>641091.55</v>
      </c>
    </row>
    <row r="359" spans="1:6" ht="12">
      <c r="A359" s="43" t="s">
        <v>325</v>
      </c>
      <c r="B359" s="4" t="s">
        <v>6</v>
      </c>
      <c r="C359" s="5" t="s">
        <v>276</v>
      </c>
      <c r="D359" s="4" t="s">
        <v>324</v>
      </c>
      <c r="E359" s="5" t="s">
        <v>326</v>
      </c>
      <c r="F359" s="29">
        <v>641091.55</v>
      </c>
    </row>
    <row r="360" spans="1:6" ht="12">
      <c r="A360" s="1" t="s">
        <v>42</v>
      </c>
      <c r="B360" s="2" t="s">
        <v>6</v>
      </c>
      <c r="C360" s="3" t="s">
        <v>43</v>
      </c>
      <c r="D360" s="9"/>
      <c r="E360" s="9"/>
      <c r="F360" s="25">
        <f>F361</f>
        <v>5893661</v>
      </c>
    </row>
    <row r="361" spans="1:6" ht="12">
      <c r="A361" s="37" t="s">
        <v>89</v>
      </c>
      <c r="B361" s="12" t="s">
        <v>6</v>
      </c>
      <c r="C361" s="13" t="s">
        <v>44</v>
      </c>
      <c r="D361" s="8"/>
      <c r="E361" s="8"/>
      <c r="F361" s="32">
        <f>F362</f>
        <v>5893661</v>
      </c>
    </row>
    <row r="362" spans="1:6" ht="36">
      <c r="A362" s="30" t="s">
        <v>72</v>
      </c>
      <c r="B362" s="51" t="s">
        <v>6</v>
      </c>
      <c r="C362" s="52" t="s">
        <v>44</v>
      </c>
      <c r="D362" s="52" t="s">
        <v>190</v>
      </c>
      <c r="E362" s="5"/>
      <c r="F362" s="26">
        <f>F363</f>
        <v>5893661</v>
      </c>
    </row>
    <row r="363" spans="1:6" ht="36">
      <c r="A363" s="60" t="s">
        <v>248</v>
      </c>
      <c r="B363" s="51" t="s">
        <v>6</v>
      </c>
      <c r="C363" s="52" t="s">
        <v>44</v>
      </c>
      <c r="D363" s="52" t="s">
        <v>191</v>
      </c>
      <c r="E363" s="5"/>
      <c r="F363" s="26">
        <f>+F374+F371+F364</f>
        <v>5893661</v>
      </c>
    </row>
    <row r="364" spans="1:6" ht="24">
      <c r="A364" s="49" t="s">
        <v>76</v>
      </c>
      <c r="B364" s="51" t="s">
        <v>6</v>
      </c>
      <c r="C364" s="52" t="s">
        <v>44</v>
      </c>
      <c r="D364" s="52" t="s">
        <v>194</v>
      </c>
      <c r="E364" s="52"/>
      <c r="F364" s="26">
        <f>F365+F367+F369</f>
        <v>5176661</v>
      </c>
    </row>
    <row r="365" spans="1:6" ht="48">
      <c r="A365" s="6" t="s">
        <v>77</v>
      </c>
      <c r="B365" s="4" t="s">
        <v>6</v>
      </c>
      <c r="C365" s="5" t="s">
        <v>44</v>
      </c>
      <c r="D365" s="5" t="s">
        <v>194</v>
      </c>
      <c r="E365" s="5" t="s">
        <v>50</v>
      </c>
      <c r="F365" s="28">
        <f>F366</f>
        <v>4854661</v>
      </c>
    </row>
    <row r="366" spans="1:6" ht="12">
      <c r="A366" s="6" t="s">
        <v>78</v>
      </c>
      <c r="B366" s="4" t="s">
        <v>6</v>
      </c>
      <c r="C366" s="5" t="s">
        <v>44</v>
      </c>
      <c r="D366" s="5" t="s">
        <v>194</v>
      </c>
      <c r="E366" s="5" t="s">
        <v>79</v>
      </c>
      <c r="F366" s="29">
        <v>4854661</v>
      </c>
    </row>
    <row r="367" spans="1:6" ht="24">
      <c r="A367" s="42" t="s">
        <v>61</v>
      </c>
      <c r="B367" s="4" t="s">
        <v>6</v>
      </c>
      <c r="C367" s="5" t="s">
        <v>44</v>
      </c>
      <c r="D367" s="5" t="s">
        <v>194</v>
      </c>
      <c r="E367" s="5" t="s">
        <v>53</v>
      </c>
      <c r="F367" s="61">
        <f>F368</f>
        <v>297042.48</v>
      </c>
    </row>
    <row r="368" spans="1:6" ht="24">
      <c r="A368" s="42" t="s">
        <v>62</v>
      </c>
      <c r="B368" s="4" t="s">
        <v>6</v>
      </c>
      <c r="C368" s="5" t="s">
        <v>44</v>
      </c>
      <c r="D368" s="5" t="s">
        <v>194</v>
      </c>
      <c r="E368" s="5" t="s">
        <v>54</v>
      </c>
      <c r="F368" s="29">
        <v>297042.48</v>
      </c>
    </row>
    <row r="369" spans="1:6" ht="12">
      <c r="A369" s="42" t="s">
        <v>45</v>
      </c>
      <c r="B369" s="4" t="s">
        <v>6</v>
      </c>
      <c r="C369" s="5" t="s">
        <v>44</v>
      </c>
      <c r="D369" s="5" t="s">
        <v>194</v>
      </c>
      <c r="E369" s="5">
        <v>800</v>
      </c>
      <c r="F369" s="61">
        <f>F370</f>
        <v>24957.52</v>
      </c>
    </row>
    <row r="370" spans="1:6" ht="12">
      <c r="A370" s="42" t="s">
        <v>63</v>
      </c>
      <c r="B370" s="4" t="s">
        <v>6</v>
      </c>
      <c r="C370" s="5" t="s">
        <v>44</v>
      </c>
      <c r="D370" s="5" t="s">
        <v>194</v>
      </c>
      <c r="E370" s="5" t="s">
        <v>56</v>
      </c>
      <c r="F370" s="29">
        <v>24957.52</v>
      </c>
    </row>
    <row r="371" spans="1:6" ht="12">
      <c r="A371" s="50" t="s">
        <v>250</v>
      </c>
      <c r="B371" s="51" t="s">
        <v>6</v>
      </c>
      <c r="C371" s="52" t="s">
        <v>44</v>
      </c>
      <c r="D371" s="52" t="s">
        <v>249</v>
      </c>
      <c r="E371" s="52"/>
      <c r="F371" s="26">
        <f>F372</f>
        <v>42000</v>
      </c>
    </row>
    <row r="372" spans="1:6" ht="24">
      <c r="A372" s="42" t="s">
        <v>61</v>
      </c>
      <c r="B372" s="4" t="s">
        <v>6</v>
      </c>
      <c r="C372" s="5" t="s">
        <v>44</v>
      </c>
      <c r="D372" s="5" t="s">
        <v>249</v>
      </c>
      <c r="E372" s="5" t="s">
        <v>53</v>
      </c>
      <c r="F372" s="28">
        <f>F373</f>
        <v>42000</v>
      </c>
    </row>
    <row r="373" spans="1:6" ht="24">
      <c r="A373" s="42" t="s">
        <v>62</v>
      </c>
      <c r="B373" s="4" t="s">
        <v>6</v>
      </c>
      <c r="C373" s="5" t="s">
        <v>44</v>
      </c>
      <c r="D373" s="5" t="s">
        <v>249</v>
      </c>
      <c r="E373" s="5" t="s">
        <v>54</v>
      </c>
      <c r="F373" s="29">
        <v>42000</v>
      </c>
    </row>
    <row r="374" spans="1:6" ht="24">
      <c r="A374" s="49" t="s">
        <v>218</v>
      </c>
      <c r="B374" s="51" t="s">
        <v>6</v>
      </c>
      <c r="C374" s="52" t="s">
        <v>44</v>
      </c>
      <c r="D374" s="52" t="s">
        <v>193</v>
      </c>
      <c r="E374" s="5"/>
      <c r="F374" s="26">
        <f>F375</f>
        <v>675000</v>
      </c>
    </row>
    <row r="375" spans="1:6" ht="24">
      <c r="A375" s="42" t="s">
        <v>61</v>
      </c>
      <c r="B375" s="4" t="s">
        <v>6</v>
      </c>
      <c r="C375" s="5" t="s">
        <v>44</v>
      </c>
      <c r="D375" s="5" t="s">
        <v>193</v>
      </c>
      <c r="E375" s="5" t="s">
        <v>53</v>
      </c>
      <c r="F375" s="28">
        <f>F376</f>
        <v>675000</v>
      </c>
    </row>
    <row r="376" spans="1:6" ht="24">
      <c r="A376" s="42" t="s">
        <v>62</v>
      </c>
      <c r="B376" s="4" t="s">
        <v>6</v>
      </c>
      <c r="C376" s="5" t="s">
        <v>44</v>
      </c>
      <c r="D376" s="5" t="s">
        <v>193</v>
      </c>
      <c r="E376" s="5" t="s">
        <v>54</v>
      </c>
      <c r="F376" s="29">
        <v>675000</v>
      </c>
    </row>
    <row r="377" spans="1:6" ht="12">
      <c r="A377" s="1" t="s">
        <v>340</v>
      </c>
      <c r="B377" s="2" t="s">
        <v>6</v>
      </c>
      <c r="C377" s="3" t="s">
        <v>341</v>
      </c>
      <c r="D377" s="9"/>
      <c r="E377" s="9"/>
      <c r="F377" s="25">
        <f aca="true" t="shared" si="7" ref="F377:F389">F378</f>
        <v>280000</v>
      </c>
    </row>
    <row r="378" spans="1:6" ht="12">
      <c r="A378" s="37" t="s">
        <v>342</v>
      </c>
      <c r="B378" s="12" t="s">
        <v>6</v>
      </c>
      <c r="C378" s="13" t="s">
        <v>343</v>
      </c>
      <c r="D378" s="8"/>
      <c r="E378" s="8"/>
      <c r="F378" s="32">
        <f t="shared" si="7"/>
        <v>280000</v>
      </c>
    </row>
    <row r="379" spans="1:6" ht="36">
      <c r="A379" s="30" t="s">
        <v>64</v>
      </c>
      <c r="B379" s="51" t="s">
        <v>6</v>
      </c>
      <c r="C379" s="52" t="s">
        <v>343</v>
      </c>
      <c r="D379" s="52" t="s">
        <v>134</v>
      </c>
      <c r="E379" s="5"/>
      <c r="F379" s="26">
        <f t="shared" si="7"/>
        <v>280000</v>
      </c>
    </row>
    <row r="380" spans="1:6" ht="24">
      <c r="A380" s="14" t="s">
        <v>132</v>
      </c>
      <c r="B380" s="51" t="s">
        <v>6</v>
      </c>
      <c r="C380" s="52" t="s">
        <v>343</v>
      </c>
      <c r="D380" s="52" t="s">
        <v>215</v>
      </c>
      <c r="E380" s="5"/>
      <c r="F380" s="26">
        <f t="shared" si="7"/>
        <v>280000</v>
      </c>
    </row>
    <row r="381" spans="1:6" ht="12">
      <c r="A381" s="14" t="s">
        <v>216</v>
      </c>
      <c r="B381" s="51" t="s">
        <v>6</v>
      </c>
      <c r="C381" s="52" t="s">
        <v>343</v>
      </c>
      <c r="D381" s="52" t="s">
        <v>133</v>
      </c>
      <c r="E381" s="52"/>
      <c r="F381" s="26">
        <f t="shared" si="7"/>
        <v>280000</v>
      </c>
    </row>
    <row r="382" spans="1:6" ht="24">
      <c r="A382" s="42" t="s">
        <v>61</v>
      </c>
      <c r="B382" s="4" t="s">
        <v>6</v>
      </c>
      <c r="C382" s="5" t="s">
        <v>343</v>
      </c>
      <c r="D382" s="5" t="s">
        <v>133</v>
      </c>
      <c r="E382" s="5" t="s">
        <v>53</v>
      </c>
      <c r="F382" s="28">
        <f t="shared" si="7"/>
        <v>280000</v>
      </c>
    </row>
    <row r="383" spans="1:6" ht="24">
      <c r="A383" s="42" t="s">
        <v>62</v>
      </c>
      <c r="B383" s="4" t="s">
        <v>6</v>
      </c>
      <c r="C383" s="5" t="s">
        <v>343</v>
      </c>
      <c r="D383" s="5" t="s">
        <v>133</v>
      </c>
      <c r="E383" s="5" t="s">
        <v>54</v>
      </c>
      <c r="F383" s="29">
        <v>280000</v>
      </c>
    </row>
    <row r="384" spans="1:6" ht="24">
      <c r="A384" s="1" t="s">
        <v>365</v>
      </c>
      <c r="B384" s="2" t="s">
        <v>6</v>
      </c>
      <c r="C384" s="3" t="s">
        <v>366</v>
      </c>
      <c r="D384" s="9"/>
      <c r="E384" s="9"/>
      <c r="F384" s="25">
        <f t="shared" si="7"/>
        <v>20000000</v>
      </c>
    </row>
    <row r="385" spans="1:6" ht="12">
      <c r="A385" s="37" t="s">
        <v>367</v>
      </c>
      <c r="B385" s="12" t="s">
        <v>6</v>
      </c>
      <c r="C385" s="13" t="s">
        <v>368</v>
      </c>
      <c r="D385" s="8"/>
      <c r="E385" s="8"/>
      <c r="F385" s="32">
        <f t="shared" si="7"/>
        <v>20000000</v>
      </c>
    </row>
    <row r="386" spans="1:6" ht="36">
      <c r="A386" s="30" t="s">
        <v>222</v>
      </c>
      <c r="B386" s="51" t="s">
        <v>6</v>
      </c>
      <c r="C386" s="52" t="s">
        <v>368</v>
      </c>
      <c r="D386" s="51" t="s">
        <v>117</v>
      </c>
      <c r="E386" s="5"/>
      <c r="F386" s="26">
        <f t="shared" si="7"/>
        <v>20000000</v>
      </c>
    </row>
    <row r="387" spans="1:6" ht="24">
      <c r="A387" s="50" t="s">
        <v>115</v>
      </c>
      <c r="B387" s="51" t="s">
        <v>6</v>
      </c>
      <c r="C387" s="52" t="s">
        <v>368</v>
      </c>
      <c r="D387" s="51" t="s">
        <v>118</v>
      </c>
      <c r="E387" s="5"/>
      <c r="F387" s="26">
        <f t="shared" si="7"/>
        <v>20000000</v>
      </c>
    </row>
    <row r="388" spans="1:6" ht="36">
      <c r="A388" s="49" t="s">
        <v>330</v>
      </c>
      <c r="B388" s="51" t="s">
        <v>6</v>
      </c>
      <c r="C388" s="52" t="s">
        <v>368</v>
      </c>
      <c r="D388" s="53" t="s">
        <v>331</v>
      </c>
      <c r="E388" s="52"/>
      <c r="F388" s="26">
        <f t="shared" si="7"/>
        <v>20000000</v>
      </c>
    </row>
    <row r="389" spans="1:6" ht="12">
      <c r="A389" s="42" t="s">
        <v>45</v>
      </c>
      <c r="B389" s="4" t="s">
        <v>6</v>
      </c>
      <c r="C389" s="5" t="s">
        <v>368</v>
      </c>
      <c r="D389" s="27" t="s">
        <v>331</v>
      </c>
      <c r="E389" s="5" t="s">
        <v>112</v>
      </c>
      <c r="F389" s="28">
        <f t="shared" si="7"/>
        <v>20000000</v>
      </c>
    </row>
    <row r="390" spans="1:6" ht="12">
      <c r="A390" s="42" t="s">
        <v>114</v>
      </c>
      <c r="B390" s="4" t="s">
        <v>6</v>
      </c>
      <c r="C390" s="5" t="s">
        <v>368</v>
      </c>
      <c r="D390" s="27" t="s">
        <v>331</v>
      </c>
      <c r="E390" s="5" t="s">
        <v>113</v>
      </c>
      <c r="F390" s="29">
        <v>20000000</v>
      </c>
    </row>
  </sheetData>
  <sheetProtection/>
  <mergeCells count="10">
    <mergeCell ref="A13:F13"/>
    <mergeCell ref="B1:D1"/>
    <mergeCell ref="B2:D2"/>
    <mergeCell ref="B6:D6"/>
    <mergeCell ref="B3:D3"/>
    <mergeCell ref="B4:D4"/>
    <mergeCell ref="B5:D5"/>
    <mergeCell ref="D8:F8"/>
    <mergeCell ref="D9:F9"/>
    <mergeCell ref="D10:F10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8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9.00390625" style="19" customWidth="1"/>
    <col min="2" max="2" width="11.140625" style="19" customWidth="1"/>
    <col min="3" max="3" width="11.140625" style="19" bestFit="1" customWidth="1"/>
    <col min="4" max="4" width="13.421875" style="19" customWidth="1"/>
    <col min="5" max="5" width="13.28125" style="19" customWidth="1"/>
    <col min="6" max="7" width="10.8515625" style="19" bestFit="1" customWidth="1"/>
    <col min="8" max="241" width="9.140625" style="19" customWidth="1"/>
    <col min="242" max="242" width="37.7109375" style="19" customWidth="1"/>
    <col min="243" max="243" width="7.57421875" style="19" customWidth="1"/>
    <col min="244" max="245" width="9.00390625" style="19" customWidth="1"/>
    <col min="246" max="246" width="6.421875" style="19" customWidth="1"/>
    <col min="247" max="247" width="9.28125" style="19" customWidth="1"/>
    <col min="248" max="248" width="11.00390625" style="19" customWidth="1"/>
    <col min="249" max="249" width="9.8515625" style="19" customWidth="1"/>
    <col min="250" max="252" width="0" style="19" hidden="1" customWidth="1"/>
    <col min="253" max="16384" width="9.140625" style="19" customWidth="1"/>
  </cols>
  <sheetData>
    <row r="1" spans="2:4" ht="12">
      <c r="B1" s="119" t="s">
        <v>347</v>
      </c>
      <c r="C1" s="119"/>
      <c r="D1" s="119"/>
    </row>
    <row r="2" spans="2:4" ht="12">
      <c r="B2" s="120" t="s">
        <v>356</v>
      </c>
      <c r="C2" s="120"/>
      <c r="D2" s="120"/>
    </row>
    <row r="3" spans="2:4" ht="12">
      <c r="B3" s="120" t="s">
        <v>352</v>
      </c>
      <c r="C3" s="120"/>
      <c r="D3" s="120"/>
    </row>
    <row r="4" spans="2:12" ht="12">
      <c r="B4" s="120" t="s">
        <v>272</v>
      </c>
      <c r="C4" s="120"/>
      <c r="D4" s="120"/>
      <c r="J4" s="119"/>
      <c r="K4" s="119"/>
      <c r="L4" s="119"/>
    </row>
    <row r="5" spans="2:12" ht="12">
      <c r="B5" s="119" t="s">
        <v>377</v>
      </c>
      <c r="C5" s="119"/>
      <c r="D5" s="119"/>
      <c r="J5" s="120"/>
      <c r="K5" s="120"/>
      <c r="L5" s="120"/>
    </row>
    <row r="6" spans="2:12" ht="12">
      <c r="B6" s="119"/>
      <c r="C6" s="119"/>
      <c r="D6" s="119"/>
      <c r="J6" s="119"/>
      <c r="K6" s="119"/>
      <c r="L6" s="119"/>
    </row>
    <row r="7" ht="12">
      <c r="D7" s="19" t="s">
        <v>268</v>
      </c>
    </row>
    <row r="8" spans="4:13" ht="12">
      <c r="D8" s="120" t="s">
        <v>356</v>
      </c>
      <c r="E8" s="120"/>
      <c r="F8" s="120"/>
      <c r="M8" s="20"/>
    </row>
    <row r="9" spans="3:14" ht="12">
      <c r="C9" s="111"/>
      <c r="D9" s="120" t="s">
        <v>352</v>
      </c>
      <c r="E9" s="120"/>
      <c r="F9" s="120"/>
      <c r="J9" s="111"/>
      <c r="K9" s="120"/>
      <c r="L9" s="120"/>
      <c r="M9" s="120"/>
      <c r="N9" s="111"/>
    </row>
    <row r="10" spans="4:13" ht="12">
      <c r="D10" s="120" t="s">
        <v>272</v>
      </c>
      <c r="E10" s="120"/>
      <c r="F10" s="120"/>
      <c r="M10" s="20"/>
    </row>
    <row r="11" spans="4:6" ht="12">
      <c r="D11" s="19" t="s">
        <v>327</v>
      </c>
      <c r="F11" s="20"/>
    </row>
    <row r="12" spans="1:5" ht="51.75" customHeight="1">
      <c r="A12" s="121" t="s">
        <v>319</v>
      </c>
      <c r="B12" s="121"/>
      <c r="C12" s="121"/>
      <c r="D12" s="121"/>
      <c r="E12" s="121"/>
    </row>
    <row r="13" ht="12">
      <c r="E13" s="22" t="s">
        <v>90</v>
      </c>
    </row>
    <row r="14" spans="1:5" ht="36">
      <c r="A14" s="115" t="s">
        <v>0</v>
      </c>
      <c r="B14" s="116" t="s">
        <v>1</v>
      </c>
      <c r="C14" s="116" t="s">
        <v>2</v>
      </c>
      <c r="D14" s="116" t="s">
        <v>3</v>
      </c>
      <c r="E14" s="116" t="s">
        <v>304</v>
      </c>
    </row>
    <row r="15" spans="1:5" ht="12">
      <c r="A15" s="23">
        <v>1</v>
      </c>
      <c r="B15" s="23">
        <v>2</v>
      </c>
      <c r="C15" s="23">
        <v>3</v>
      </c>
      <c r="D15" s="23">
        <v>4</v>
      </c>
      <c r="E15" s="23">
        <v>5</v>
      </c>
    </row>
    <row r="16" spans="1:5" ht="36">
      <c r="A16" s="48" t="s">
        <v>96</v>
      </c>
      <c r="B16" s="18"/>
      <c r="C16" s="18"/>
      <c r="D16" s="18"/>
      <c r="E16" s="18"/>
    </row>
    <row r="17" spans="1:5" ht="12">
      <c r="A17" s="38" t="s">
        <v>4</v>
      </c>
      <c r="B17" s="39"/>
      <c r="C17" s="39"/>
      <c r="D17" s="39"/>
      <c r="E17" s="26">
        <f>E18+E90+E99+E133+E164+E278+E307+E324+E358+E375+E382</f>
        <v>310468001.65000004</v>
      </c>
    </row>
    <row r="18" spans="1:5" ht="12">
      <c r="A18" s="1" t="s">
        <v>5</v>
      </c>
      <c r="B18" s="3" t="s">
        <v>7</v>
      </c>
      <c r="C18" s="46"/>
      <c r="D18" s="46"/>
      <c r="E18" s="25">
        <f>E19+E24+E38+E43+E49</f>
        <v>32129326.5</v>
      </c>
    </row>
    <row r="19" spans="1:5" ht="36">
      <c r="A19" s="40" t="s">
        <v>47</v>
      </c>
      <c r="B19" s="12" t="s">
        <v>8</v>
      </c>
      <c r="C19" s="15"/>
      <c r="D19" s="15"/>
      <c r="E19" s="32">
        <f>+E20</f>
        <v>1931004</v>
      </c>
    </row>
    <row r="20" spans="1:5" ht="36">
      <c r="A20" s="30" t="s">
        <v>48</v>
      </c>
      <c r="B20" s="51" t="s">
        <v>8</v>
      </c>
      <c r="C20" s="51" t="s">
        <v>116</v>
      </c>
      <c r="D20" s="51"/>
      <c r="E20" s="26">
        <f>E21</f>
        <v>1931004</v>
      </c>
    </row>
    <row r="21" spans="1:5" ht="24">
      <c r="A21" s="50" t="s">
        <v>9</v>
      </c>
      <c r="B21" s="51" t="s">
        <v>8</v>
      </c>
      <c r="C21" s="51" t="s">
        <v>116</v>
      </c>
      <c r="D21" s="51"/>
      <c r="E21" s="26">
        <f>E22</f>
        <v>1931004</v>
      </c>
    </row>
    <row r="22" spans="1:5" ht="48">
      <c r="A22" s="42" t="s">
        <v>80</v>
      </c>
      <c r="B22" s="4" t="s">
        <v>8</v>
      </c>
      <c r="C22" s="4" t="s">
        <v>116</v>
      </c>
      <c r="D22" s="4" t="s">
        <v>50</v>
      </c>
      <c r="E22" s="28">
        <f>E23</f>
        <v>1931004</v>
      </c>
    </row>
    <row r="23" spans="1:5" ht="24">
      <c r="A23" s="44" t="s">
        <v>86</v>
      </c>
      <c r="B23" s="4" t="s">
        <v>8</v>
      </c>
      <c r="C23" s="4" t="s">
        <v>116</v>
      </c>
      <c r="D23" s="4" t="s">
        <v>52</v>
      </c>
      <c r="E23" s="29">
        <v>1931004</v>
      </c>
    </row>
    <row r="24" spans="1:5" ht="36">
      <c r="A24" s="37" t="s">
        <v>10</v>
      </c>
      <c r="B24" s="12" t="s">
        <v>11</v>
      </c>
      <c r="C24" s="15"/>
      <c r="D24" s="15"/>
      <c r="E24" s="32">
        <f>E34+E25</f>
        <v>13979140.319999998</v>
      </c>
    </row>
    <row r="25" spans="1:5" ht="36">
      <c r="A25" s="30" t="s">
        <v>222</v>
      </c>
      <c r="B25" s="51" t="s">
        <v>11</v>
      </c>
      <c r="C25" s="51" t="s">
        <v>117</v>
      </c>
      <c r="D25" s="51"/>
      <c r="E25" s="26">
        <f>E26</f>
        <v>12670746.12</v>
      </c>
    </row>
    <row r="26" spans="1:5" ht="24">
      <c r="A26" s="50" t="s">
        <v>115</v>
      </c>
      <c r="B26" s="52" t="s">
        <v>11</v>
      </c>
      <c r="C26" s="51" t="s">
        <v>118</v>
      </c>
      <c r="D26" s="51"/>
      <c r="E26" s="26">
        <f>E27</f>
        <v>12670746.12</v>
      </c>
    </row>
    <row r="27" spans="1:5" ht="12">
      <c r="A27" s="50" t="s">
        <v>49</v>
      </c>
      <c r="B27" s="51" t="s">
        <v>11</v>
      </c>
      <c r="C27" s="51" t="s">
        <v>119</v>
      </c>
      <c r="D27" s="51"/>
      <c r="E27" s="26">
        <f>E28+E30+E32</f>
        <v>12670746.12</v>
      </c>
    </row>
    <row r="28" spans="1:5" ht="48">
      <c r="A28" s="43" t="s">
        <v>80</v>
      </c>
      <c r="B28" s="4" t="s">
        <v>11</v>
      </c>
      <c r="C28" s="4" t="s">
        <v>119</v>
      </c>
      <c r="D28" s="4" t="s">
        <v>50</v>
      </c>
      <c r="E28" s="28">
        <f>E29</f>
        <v>9815175.09</v>
      </c>
    </row>
    <row r="29" spans="1:5" ht="24">
      <c r="A29" s="44" t="s">
        <v>86</v>
      </c>
      <c r="B29" s="4" t="s">
        <v>11</v>
      </c>
      <c r="C29" s="4" t="s">
        <v>119</v>
      </c>
      <c r="D29" s="4" t="s">
        <v>52</v>
      </c>
      <c r="E29" s="29">
        <v>9815175.09</v>
      </c>
    </row>
    <row r="30" spans="1:5" ht="24">
      <c r="A30" s="42" t="s">
        <v>61</v>
      </c>
      <c r="B30" s="4" t="s">
        <v>11</v>
      </c>
      <c r="C30" s="4" t="s">
        <v>119</v>
      </c>
      <c r="D30" s="4" t="s">
        <v>53</v>
      </c>
      <c r="E30" s="28">
        <f>E31</f>
        <v>2855068.19</v>
      </c>
    </row>
    <row r="31" spans="1:5" ht="24">
      <c r="A31" s="42" t="s">
        <v>62</v>
      </c>
      <c r="B31" s="4" t="s">
        <v>11</v>
      </c>
      <c r="C31" s="4" t="s">
        <v>119</v>
      </c>
      <c r="D31" s="4" t="s">
        <v>54</v>
      </c>
      <c r="E31" s="29">
        <v>2855068.19</v>
      </c>
    </row>
    <row r="32" spans="1:5" ht="12">
      <c r="A32" s="6" t="s">
        <v>45</v>
      </c>
      <c r="B32" s="4" t="s">
        <v>11</v>
      </c>
      <c r="C32" s="4" t="s">
        <v>119</v>
      </c>
      <c r="D32" s="5" t="s">
        <v>55</v>
      </c>
      <c r="E32" s="28">
        <f>E33</f>
        <v>502.84</v>
      </c>
    </row>
    <row r="33" spans="1:5" ht="12">
      <c r="A33" s="47" t="s">
        <v>63</v>
      </c>
      <c r="B33" s="4" t="s">
        <v>11</v>
      </c>
      <c r="C33" s="4" t="s">
        <v>119</v>
      </c>
      <c r="D33" s="5" t="s">
        <v>56</v>
      </c>
      <c r="E33" s="29">
        <v>502.84</v>
      </c>
    </row>
    <row r="34" spans="1:5" ht="12">
      <c r="A34" s="30" t="s">
        <v>57</v>
      </c>
      <c r="B34" s="51" t="s">
        <v>11</v>
      </c>
      <c r="C34" s="51" t="s">
        <v>120</v>
      </c>
      <c r="D34" s="51"/>
      <c r="E34" s="26">
        <f>E35</f>
        <v>1308394.2</v>
      </c>
    </row>
    <row r="35" spans="1:5" ht="24">
      <c r="A35" s="50" t="s">
        <v>58</v>
      </c>
      <c r="B35" s="51" t="s">
        <v>11</v>
      </c>
      <c r="C35" s="51" t="s">
        <v>121</v>
      </c>
      <c r="D35" s="51"/>
      <c r="E35" s="26">
        <f>E36</f>
        <v>1308394.2</v>
      </c>
    </row>
    <row r="36" spans="1:5" ht="48">
      <c r="A36" s="43" t="s">
        <v>80</v>
      </c>
      <c r="B36" s="4" t="s">
        <v>11</v>
      </c>
      <c r="C36" s="4" t="s">
        <v>121</v>
      </c>
      <c r="D36" s="4" t="s">
        <v>50</v>
      </c>
      <c r="E36" s="28">
        <f>E37</f>
        <v>1308394.2</v>
      </c>
    </row>
    <row r="37" spans="1:5" ht="24">
      <c r="A37" s="44" t="s">
        <v>75</v>
      </c>
      <c r="B37" s="4" t="s">
        <v>11</v>
      </c>
      <c r="C37" s="4" t="s">
        <v>121</v>
      </c>
      <c r="D37" s="4" t="s">
        <v>52</v>
      </c>
      <c r="E37" s="29">
        <v>1308394.2</v>
      </c>
    </row>
    <row r="38" spans="1:5" ht="12">
      <c r="A38" s="11" t="s">
        <v>370</v>
      </c>
      <c r="B38" s="13" t="s">
        <v>371</v>
      </c>
      <c r="C38" s="8"/>
      <c r="D38" s="54"/>
      <c r="E38" s="32">
        <f>E39</f>
        <v>25000</v>
      </c>
    </row>
    <row r="39" spans="1:5" ht="12">
      <c r="A39" s="30" t="s">
        <v>370</v>
      </c>
      <c r="B39" s="51" t="s">
        <v>371</v>
      </c>
      <c r="C39" s="51" t="s">
        <v>372</v>
      </c>
      <c r="D39" s="51"/>
      <c r="E39" s="26">
        <f>E40</f>
        <v>25000</v>
      </c>
    </row>
    <row r="40" spans="1:5" ht="12">
      <c r="A40" s="117" t="s">
        <v>373</v>
      </c>
      <c r="B40" s="51" t="s">
        <v>371</v>
      </c>
      <c r="C40" s="51" t="s">
        <v>374</v>
      </c>
      <c r="D40" s="51"/>
      <c r="E40" s="26">
        <f>E41</f>
        <v>25000</v>
      </c>
    </row>
    <row r="41" spans="1:5" ht="24">
      <c r="A41" s="42" t="s">
        <v>61</v>
      </c>
      <c r="B41" s="4" t="s">
        <v>371</v>
      </c>
      <c r="C41" s="4" t="s">
        <v>374</v>
      </c>
      <c r="D41" s="5" t="s">
        <v>53</v>
      </c>
      <c r="E41" s="28">
        <f>E42</f>
        <v>25000</v>
      </c>
    </row>
    <row r="42" spans="1:5" ht="24">
      <c r="A42" s="42" t="s">
        <v>62</v>
      </c>
      <c r="B42" s="4" t="s">
        <v>371</v>
      </c>
      <c r="C42" s="4" t="s">
        <v>374</v>
      </c>
      <c r="D42" s="5" t="s">
        <v>54</v>
      </c>
      <c r="E42" s="29">
        <v>25000</v>
      </c>
    </row>
    <row r="43" spans="1:5" ht="12">
      <c r="A43" s="11" t="s">
        <v>12</v>
      </c>
      <c r="B43" s="13" t="s">
        <v>13</v>
      </c>
      <c r="C43" s="8"/>
      <c r="D43" s="54"/>
      <c r="E43" s="32">
        <f>E44</f>
        <v>144160</v>
      </c>
    </row>
    <row r="44" spans="1:5" ht="36">
      <c r="A44" s="30" t="s">
        <v>298</v>
      </c>
      <c r="B44" s="51" t="s">
        <v>13</v>
      </c>
      <c r="C44" s="51" t="s">
        <v>123</v>
      </c>
      <c r="D44" s="4"/>
      <c r="E44" s="26">
        <f>E45</f>
        <v>144160</v>
      </c>
    </row>
    <row r="45" spans="1:5" ht="24">
      <c r="A45" s="14" t="s">
        <v>122</v>
      </c>
      <c r="B45" s="51" t="s">
        <v>13</v>
      </c>
      <c r="C45" s="51" t="s">
        <v>124</v>
      </c>
      <c r="D45" s="4"/>
      <c r="E45" s="26">
        <f>E46</f>
        <v>144160</v>
      </c>
    </row>
    <row r="46" spans="1:5" ht="12">
      <c r="A46" s="14" t="s">
        <v>59</v>
      </c>
      <c r="B46" s="51" t="s">
        <v>13</v>
      </c>
      <c r="C46" s="51" t="s">
        <v>213</v>
      </c>
      <c r="D46" s="51"/>
      <c r="E46" s="26">
        <f>E47</f>
        <v>144160</v>
      </c>
    </row>
    <row r="47" spans="1:5" ht="12">
      <c r="A47" s="7" t="s">
        <v>45</v>
      </c>
      <c r="B47" s="4" t="s">
        <v>13</v>
      </c>
      <c r="C47" s="4" t="s">
        <v>213</v>
      </c>
      <c r="D47" s="4">
        <v>800</v>
      </c>
      <c r="E47" s="28">
        <f>E48</f>
        <v>144160</v>
      </c>
    </row>
    <row r="48" spans="1:5" ht="12">
      <c r="A48" s="7" t="s">
        <v>60</v>
      </c>
      <c r="B48" s="4" t="s">
        <v>13</v>
      </c>
      <c r="C48" s="4" t="s">
        <v>213</v>
      </c>
      <c r="D48" s="4">
        <v>870</v>
      </c>
      <c r="E48" s="29">
        <v>144160</v>
      </c>
    </row>
    <row r="49" spans="1:5" ht="12">
      <c r="A49" s="11" t="s">
        <v>14</v>
      </c>
      <c r="B49" s="13" t="s">
        <v>15</v>
      </c>
      <c r="C49" s="15"/>
      <c r="D49" s="15"/>
      <c r="E49" s="32">
        <f>+E60+E65+E50+E78+E83</f>
        <v>16050022.18</v>
      </c>
    </row>
    <row r="50" spans="1:5" ht="36">
      <c r="A50" s="30" t="s">
        <v>65</v>
      </c>
      <c r="B50" s="51" t="s">
        <v>15</v>
      </c>
      <c r="C50" s="51" t="s">
        <v>126</v>
      </c>
      <c r="D50" s="4"/>
      <c r="E50" s="26">
        <f>E51</f>
        <v>11687550.68</v>
      </c>
    </row>
    <row r="51" spans="1:5" ht="36">
      <c r="A51" s="57" t="s">
        <v>125</v>
      </c>
      <c r="B51" s="51" t="s">
        <v>15</v>
      </c>
      <c r="C51" s="51" t="s">
        <v>127</v>
      </c>
      <c r="D51" s="4"/>
      <c r="E51" s="26">
        <f>E52+E57</f>
        <v>11687550.68</v>
      </c>
    </row>
    <row r="52" spans="1:5" ht="36">
      <c r="A52" s="57" t="s">
        <v>81</v>
      </c>
      <c r="B52" s="51" t="s">
        <v>15</v>
      </c>
      <c r="C52" s="51" t="s">
        <v>128</v>
      </c>
      <c r="D52" s="51"/>
      <c r="E52" s="26">
        <f>E53+E55</f>
        <v>10037074.7</v>
      </c>
    </row>
    <row r="53" spans="1:5" ht="48">
      <c r="A53" s="43" t="s">
        <v>80</v>
      </c>
      <c r="B53" s="4" t="s">
        <v>15</v>
      </c>
      <c r="C53" s="4" t="s">
        <v>128</v>
      </c>
      <c r="D53" s="4" t="s">
        <v>50</v>
      </c>
      <c r="E53" s="28">
        <f>E54</f>
        <v>9965554.7</v>
      </c>
    </row>
    <row r="54" spans="1:5" ht="24">
      <c r="A54" s="43" t="s">
        <v>51</v>
      </c>
      <c r="B54" s="4" t="s">
        <v>15</v>
      </c>
      <c r="C54" s="4" t="s">
        <v>128</v>
      </c>
      <c r="D54" s="4" t="s">
        <v>52</v>
      </c>
      <c r="E54" s="29">
        <v>9965554.7</v>
      </c>
    </row>
    <row r="55" spans="1:5" ht="24">
      <c r="A55" s="42" t="s">
        <v>61</v>
      </c>
      <c r="B55" s="4" t="s">
        <v>15</v>
      </c>
      <c r="C55" s="4" t="s">
        <v>128</v>
      </c>
      <c r="D55" s="4" t="s">
        <v>53</v>
      </c>
      <c r="E55" s="28">
        <f>E56</f>
        <v>71520</v>
      </c>
    </row>
    <row r="56" spans="1:5" ht="24">
      <c r="A56" s="42" t="s">
        <v>62</v>
      </c>
      <c r="B56" s="4" t="s">
        <v>15</v>
      </c>
      <c r="C56" s="4" t="s">
        <v>128</v>
      </c>
      <c r="D56" s="4" t="s">
        <v>54</v>
      </c>
      <c r="E56" s="29">
        <v>71520</v>
      </c>
    </row>
    <row r="57" spans="1:5" ht="36">
      <c r="A57" s="58" t="s">
        <v>130</v>
      </c>
      <c r="B57" s="51" t="s">
        <v>15</v>
      </c>
      <c r="C57" s="51" t="s">
        <v>129</v>
      </c>
      <c r="D57" s="51"/>
      <c r="E57" s="26">
        <f>E58</f>
        <v>1650475.98</v>
      </c>
    </row>
    <row r="58" spans="1:5" ht="24">
      <c r="A58" s="42" t="s">
        <v>61</v>
      </c>
      <c r="B58" s="4" t="s">
        <v>15</v>
      </c>
      <c r="C58" s="4" t="s">
        <v>129</v>
      </c>
      <c r="D58" s="4" t="s">
        <v>53</v>
      </c>
      <c r="E58" s="28">
        <f>E59</f>
        <v>1650475.98</v>
      </c>
    </row>
    <row r="59" spans="1:5" ht="24">
      <c r="A59" s="42" t="s">
        <v>62</v>
      </c>
      <c r="B59" s="4" t="s">
        <v>15</v>
      </c>
      <c r="C59" s="4" t="s">
        <v>129</v>
      </c>
      <c r="D59" s="4" t="s">
        <v>54</v>
      </c>
      <c r="E59" s="29">
        <v>1650475.98</v>
      </c>
    </row>
    <row r="60" spans="1:5" ht="36">
      <c r="A60" s="30" t="s">
        <v>64</v>
      </c>
      <c r="B60" s="51" t="s">
        <v>15</v>
      </c>
      <c r="C60" s="51" t="s">
        <v>134</v>
      </c>
      <c r="D60" s="4"/>
      <c r="E60" s="26">
        <f>E61</f>
        <v>865672.5</v>
      </c>
    </row>
    <row r="61" spans="1:5" ht="24">
      <c r="A61" s="14" t="s">
        <v>132</v>
      </c>
      <c r="B61" s="51" t="s">
        <v>15</v>
      </c>
      <c r="C61" s="51" t="s">
        <v>215</v>
      </c>
      <c r="D61" s="4"/>
      <c r="E61" s="26">
        <f>E62</f>
        <v>865672.5</v>
      </c>
    </row>
    <row r="62" spans="1:5" ht="12">
      <c r="A62" s="14" t="s">
        <v>216</v>
      </c>
      <c r="B62" s="51" t="s">
        <v>15</v>
      </c>
      <c r="C62" s="51" t="s">
        <v>133</v>
      </c>
      <c r="D62" s="51"/>
      <c r="E62" s="26">
        <f>E63</f>
        <v>865672.5</v>
      </c>
    </row>
    <row r="63" spans="1:5" ht="24">
      <c r="A63" s="42" t="s">
        <v>61</v>
      </c>
      <c r="B63" s="4" t="s">
        <v>15</v>
      </c>
      <c r="C63" s="4" t="s">
        <v>133</v>
      </c>
      <c r="D63" s="4" t="s">
        <v>53</v>
      </c>
      <c r="E63" s="28">
        <f>E64</f>
        <v>865672.5</v>
      </c>
    </row>
    <row r="64" spans="1:5" ht="24">
      <c r="A64" s="42" t="s">
        <v>62</v>
      </c>
      <c r="B64" s="4" t="s">
        <v>15</v>
      </c>
      <c r="C64" s="4" t="s">
        <v>133</v>
      </c>
      <c r="D64" s="4" t="s">
        <v>54</v>
      </c>
      <c r="E64" s="29">
        <v>865672.5</v>
      </c>
    </row>
    <row r="65" spans="1:5" ht="24">
      <c r="A65" s="30" t="s">
        <v>252</v>
      </c>
      <c r="B65" s="51" t="s">
        <v>15</v>
      </c>
      <c r="C65" s="51" t="s">
        <v>162</v>
      </c>
      <c r="D65" s="51"/>
      <c r="E65" s="26">
        <f>E66+E70+E74</f>
        <v>2388799</v>
      </c>
    </row>
    <row r="66" spans="1:5" ht="24">
      <c r="A66" s="50" t="s">
        <v>253</v>
      </c>
      <c r="B66" s="51" t="s">
        <v>15</v>
      </c>
      <c r="C66" s="51" t="s">
        <v>163</v>
      </c>
      <c r="D66" s="51"/>
      <c r="E66" s="26">
        <f>E67</f>
        <v>549232</v>
      </c>
    </row>
    <row r="67" spans="1:5" ht="12">
      <c r="A67" s="50" t="s">
        <v>273</v>
      </c>
      <c r="B67" s="51" t="s">
        <v>15</v>
      </c>
      <c r="C67" s="51" t="s">
        <v>164</v>
      </c>
      <c r="D67" s="51"/>
      <c r="E67" s="26">
        <f>E68</f>
        <v>549232</v>
      </c>
    </row>
    <row r="68" spans="1:5" ht="24">
      <c r="A68" s="42" t="s">
        <v>61</v>
      </c>
      <c r="B68" s="4" t="s">
        <v>15</v>
      </c>
      <c r="C68" s="4" t="s">
        <v>164</v>
      </c>
      <c r="D68" s="4" t="s">
        <v>53</v>
      </c>
      <c r="E68" s="28">
        <f>E69</f>
        <v>549232</v>
      </c>
    </row>
    <row r="69" spans="1:5" ht="24">
      <c r="A69" s="42" t="s">
        <v>62</v>
      </c>
      <c r="B69" s="4" t="s">
        <v>15</v>
      </c>
      <c r="C69" s="4" t="s">
        <v>164</v>
      </c>
      <c r="D69" s="4" t="s">
        <v>54</v>
      </c>
      <c r="E69" s="29">
        <v>549232</v>
      </c>
    </row>
    <row r="70" spans="1:5" ht="24">
      <c r="A70" s="50" t="s">
        <v>254</v>
      </c>
      <c r="B70" s="51" t="s">
        <v>15</v>
      </c>
      <c r="C70" s="51" t="s">
        <v>256</v>
      </c>
      <c r="D70" s="51"/>
      <c r="E70" s="26">
        <f>E71</f>
        <v>359567</v>
      </c>
    </row>
    <row r="71" spans="1:5" ht="12">
      <c r="A71" s="50" t="s">
        <v>260</v>
      </c>
      <c r="B71" s="51" t="s">
        <v>15</v>
      </c>
      <c r="C71" s="51" t="s">
        <v>258</v>
      </c>
      <c r="D71" s="51"/>
      <c r="E71" s="26">
        <f>E72</f>
        <v>359567</v>
      </c>
    </row>
    <row r="72" spans="1:5" ht="24">
      <c r="A72" s="42" t="s">
        <v>61</v>
      </c>
      <c r="B72" s="4" t="s">
        <v>15</v>
      </c>
      <c r="C72" s="4" t="s">
        <v>258</v>
      </c>
      <c r="D72" s="4" t="s">
        <v>53</v>
      </c>
      <c r="E72" s="28">
        <f>E73</f>
        <v>359567</v>
      </c>
    </row>
    <row r="73" spans="1:5" ht="24">
      <c r="A73" s="42" t="s">
        <v>62</v>
      </c>
      <c r="B73" s="4" t="s">
        <v>15</v>
      </c>
      <c r="C73" s="4" t="s">
        <v>258</v>
      </c>
      <c r="D73" s="4" t="s">
        <v>54</v>
      </c>
      <c r="E73" s="29">
        <v>359567</v>
      </c>
    </row>
    <row r="74" spans="1:5" ht="24">
      <c r="A74" s="50" t="s">
        <v>255</v>
      </c>
      <c r="B74" s="51" t="s">
        <v>15</v>
      </c>
      <c r="C74" s="51" t="s">
        <v>257</v>
      </c>
      <c r="D74" s="51"/>
      <c r="E74" s="26">
        <f>E75</f>
        <v>1480000</v>
      </c>
    </row>
    <row r="75" spans="1:5" ht="12">
      <c r="A75" s="50" t="s">
        <v>261</v>
      </c>
      <c r="B75" s="51" t="s">
        <v>15</v>
      </c>
      <c r="C75" s="51" t="s">
        <v>259</v>
      </c>
      <c r="D75" s="51"/>
      <c r="E75" s="26">
        <f>E76</f>
        <v>1480000</v>
      </c>
    </row>
    <row r="76" spans="1:5" ht="24">
      <c r="A76" s="42" t="s">
        <v>61</v>
      </c>
      <c r="B76" s="4" t="s">
        <v>15</v>
      </c>
      <c r="C76" s="4" t="s">
        <v>259</v>
      </c>
      <c r="D76" s="4" t="s">
        <v>53</v>
      </c>
      <c r="E76" s="28">
        <f>E77</f>
        <v>1480000</v>
      </c>
    </row>
    <row r="77" spans="1:5" ht="24">
      <c r="A77" s="42" t="s">
        <v>62</v>
      </c>
      <c r="B77" s="4" t="s">
        <v>15</v>
      </c>
      <c r="C77" s="4" t="s">
        <v>259</v>
      </c>
      <c r="D77" s="4" t="s">
        <v>54</v>
      </c>
      <c r="E77" s="29">
        <v>1480000</v>
      </c>
    </row>
    <row r="78" spans="1:5" ht="36">
      <c r="A78" s="30" t="s">
        <v>70</v>
      </c>
      <c r="B78" s="51" t="s">
        <v>15</v>
      </c>
      <c r="C78" s="51" t="s">
        <v>136</v>
      </c>
      <c r="D78" s="4"/>
      <c r="E78" s="26">
        <f>E79</f>
        <v>496000</v>
      </c>
    </row>
    <row r="79" spans="1:5" ht="36">
      <c r="A79" s="49" t="s">
        <v>198</v>
      </c>
      <c r="B79" s="51" t="s">
        <v>15</v>
      </c>
      <c r="C79" s="51" t="s">
        <v>135</v>
      </c>
      <c r="D79" s="4"/>
      <c r="E79" s="26">
        <f>E80</f>
        <v>496000</v>
      </c>
    </row>
    <row r="80" spans="1:5" ht="24">
      <c r="A80" s="49" t="s">
        <v>211</v>
      </c>
      <c r="B80" s="51" t="s">
        <v>15</v>
      </c>
      <c r="C80" s="51" t="s">
        <v>236</v>
      </c>
      <c r="D80" s="51"/>
      <c r="E80" s="26">
        <f>E81</f>
        <v>496000</v>
      </c>
    </row>
    <row r="81" spans="1:5" ht="24">
      <c r="A81" s="42" t="s">
        <v>61</v>
      </c>
      <c r="B81" s="4" t="s">
        <v>15</v>
      </c>
      <c r="C81" s="4" t="s">
        <v>236</v>
      </c>
      <c r="D81" s="4" t="s">
        <v>53</v>
      </c>
      <c r="E81" s="28">
        <f>E82</f>
        <v>496000</v>
      </c>
    </row>
    <row r="82" spans="1:5" ht="24">
      <c r="A82" s="42" t="s">
        <v>62</v>
      </c>
      <c r="B82" s="4" t="s">
        <v>15</v>
      </c>
      <c r="C82" s="4" t="s">
        <v>236</v>
      </c>
      <c r="D82" s="4" t="s">
        <v>54</v>
      </c>
      <c r="E82" s="29">
        <v>496000</v>
      </c>
    </row>
    <row r="83" spans="1:5" ht="36">
      <c r="A83" s="45" t="s">
        <v>222</v>
      </c>
      <c r="B83" s="52" t="s">
        <v>15</v>
      </c>
      <c r="C83" s="51" t="s">
        <v>117</v>
      </c>
      <c r="D83" s="5"/>
      <c r="E83" s="26">
        <f>E84</f>
        <v>612000</v>
      </c>
    </row>
    <row r="84" spans="1:5" ht="24">
      <c r="A84" s="48" t="s">
        <v>115</v>
      </c>
      <c r="B84" s="52" t="s">
        <v>15</v>
      </c>
      <c r="C84" s="51" t="s">
        <v>118</v>
      </c>
      <c r="D84" s="5"/>
      <c r="E84" s="26">
        <f>+E85</f>
        <v>612000</v>
      </c>
    </row>
    <row r="85" spans="1:5" ht="12">
      <c r="A85" s="21" t="s">
        <v>108</v>
      </c>
      <c r="B85" s="52" t="s">
        <v>15</v>
      </c>
      <c r="C85" s="53" t="s">
        <v>267</v>
      </c>
      <c r="D85" s="52"/>
      <c r="E85" s="26">
        <f>E86+E88</f>
        <v>612000</v>
      </c>
    </row>
    <row r="86" spans="1:5" ht="24">
      <c r="A86" s="42" t="s">
        <v>61</v>
      </c>
      <c r="B86" s="5" t="s">
        <v>15</v>
      </c>
      <c r="C86" s="27" t="s">
        <v>267</v>
      </c>
      <c r="D86" s="5" t="s">
        <v>53</v>
      </c>
      <c r="E86" s="28">
        <f>E87</f>
        <v>441117.76</v>
      </c>
    </row>
    <row r="87" spans="1:5" ht="24">
      <c r="A87" s="42" t="s">
        <v>62</v>
      </c>
      <c r="B87" s="5" t="s">
        <v>15</v>
      </c>
      <c r="C87" s="27" t="s">
        <v>267</v>
      </c>
      <c r="D87" s="5" t="s">
        <v>54</v>
      </c>
      <c r="E87" s="29">
        <v>441117.76</v>
      </c>
    </row>
    <row r="88" spans="1:5" ht="12">
      <c r="A88" s="6" t="s">
        <v>45</v>
      </c>
      <c r="B88" s="5" t="s">
        <v>15</v>
      </c>
      <c r="C88" s="27" t="s">
        <v>267</v>
      </c>
      <c r="D88" s="5" t="s">
        <v>55</v>
      </c>
      <c r="E88" s="28">
        <f>+E89</f>
        <v>170882.24</v>
      </c>
    </row>
    <row r="89" spans="1:5" ht="12">
      <c r="A89" s="47" t="s">
        <v>63</v>
      </c>
      <c r="B89" s="5" t="s">
        <v>15</v>
      </c>
      <c r="C89" s="27" t="s">
        <v>267</v>
      </c>
      <c r="D89" s="5" t="s">
        <v>56</v>
      </c>
      <c r="E89" s="29">
        <v>170882.24</v>
      </c>
    </row>
    <row r="90" spans="1:5" ht="12">
      <c r="A90" s="1" t="s">
        <v>16</v>
      </c>
      <c r="B90" s="3" t="s">
        <v>17</v>
      </c>
      <c r="C90" s="34" t="s">
        <v>74</v>
      </c>
      <c r="D90" s="3" t="s">
        <v>74</v>
      </c>
      <c r="E90" s="25">
        <f aca="true" t="shared" si="0" ref="E90:E95">E91</f>
        <v>395100</v>
      </c>
    </row>
    <row r="91" spans="1:5" ht="12">
      <c r="A91" s="11" t="s">
        <v>18</v>
      </c>
      <c r="B91" s="13" t="s">
        <v>19</v>
      </c>
      <c r="C91" s="35" t="s">
        <v>74</v>
      </c>
      <c r="D91" s="8" t="s">
        <v>74</v>
      </c>
      <c r="E91" s="31">
        <f t="shared" si="0"/>
        <v>395100</v>
      </c>
    </row>
    <row r="92" spans="1:5" ht="24">
      <c r="A92" s="30" t="s">
        <v>82</v>
      </c>
      <c r="B92" s="51" t="s">
        <v>19</v>
      </c>
      <c r="C92" s="51" t="s">
        <v>137</v>
      </c>
      <c r="D92" s="5" t="s">
        <v>74</v>
      </c>
      <c r="E92" s="26">
        <f t="shared" si="0"/>
        <v>395100</v>
      </c>
    </row>
    <row r="93" spans="1:5" ht="12">
      <c r="A93" s="49" t="s">
        <v>73</v>
      </c>
      <c r="B93" s="52" t="s">
        <v>19</v>
      </c>
      <c r="C93" s="53" t="s">
        <v>138</v>
      </c>
      <c r="D93" s="52" t="s">
        <v>74</v>
      </c>
      <c r="E93" s="26">
        <f t="shared" si="0"/>
        <v>395100</v>
      </c>
    </row>
    <row r="94" spans="1:5" ht="24">
      <c r="A94" s="49" t="s">
        <v>20</v>
      </c>
      <c r="B94" s="52" t="s">
        <v>19</v>
      </c>
      <c r="C94" s="53" t="s">
        <v>139</v>
      </c>
      <c r="D94" s="52" t="s">
        <v>74</v>
      </c>
      <c r="E94" s="26">
        <f>E95+E97</f>
        <v>395100</v>
      </c>
    </row>
    <row r="95" spans="1:5" ht="48">
      <c r="A95" s="6" t="s">
        <v>80</v>
      </c>
      <c r="B95" s="5" t="s">
        <v>19</v>
      </c>
      <c r="C95" s="27" t="s">
        <v>139</v>
      </c>
      <c r="D95" s="4" t="s">
        <v>50</v>
      </c>
      <c r="E95" s="28">
        <f t="shared" si="0"/>
        <v>368050</v>
      </c>
    </row>
    <row r="96" spans="1:5" ht="24">
      <c r="A96" s="6" t="s">
        <v>87</v>
      </c>
      <c r="B96" s="5" t="s">
        <v>19</v>
      </c>
      <c r="C96" s="27" t="s">
        <v>139</v>
      </c>
      <c r="D96" s="4" t="s">
        <v>52</v>
      </c>
      <c r="E96" s="29">
        <v>368050</v>
      </c>
    </row>
    <row r="97" spans="1:5" ht="24">
      <c r="A97" s="42" t="s">
        <v>61</v>
      </c>
      <c r="B97" s="5" t="s">
        <v>19</v>
      </c>
      <c r="C97" s="27" t="s">
        <v>139</v>
      </c>
      <c r="D97" s="4" t="s">
        <v>53</v>
      </c>
      <c r="E97" s="28">
        <f>E98</f>
        <v>27050</v>
      </c>
    </row>
    <row r="98" spans="1:5" ht="24">
      <c r="A98" s="42" t="s">
        <v>62</v>
      </c>
      <c r="B98" s="5" t="s">
        <v>19</v>
      </c>
      <c r="C98" s="27" t="s">
        <v>139</v>
      </c>
      <c r="D98" s="4" t="s">
        <v>54</v>
      </c>
      <c r="E98" s="29">
        <v>27050</v>
      </c>
    </row>
    <row r="99" spans="1:5" ht="24">
      <c r="A99" s="10" t="s">
        <v>21</v>
      </c>
      <c r="B99" s="3" t="s">
        <v>22</v>
      </c>
      <c r="C99" s="3"/>
      <c r="D99" s="3"/>
      <c r="E99" s="25">
        <f>E100</f>
        <v>5051921</v>
      </c>
    </row>
    <row r="100" spans="1:5" ht="36">
      <c r="A100" s="11" t="s">
        <v>317</v>
      </c>
      <c r="B100" s="13" t="s">
        <v>46</v>
      </c>
      <c r="C100" s="8"/>
      <c r="D100" s="54"/>
      <c r="E100" s="32">
        <f>E101</f>
        <v>5051921</v>
      </c>
    </row>
    <row r="101" spans="1:5" ht="36">
      <c r="A101" s="30" t="s">
        <v>299</v>
      </c>
      <c r="B101" s="52" t="s">
        <v>46</v>
      </c>
      <c r="C101" s="52" t="s">
        <v>123</v>
      </c>
      <c r="D101" s="18"/>
      <c r="E101" s="26">
        <f>E102</f>
        <v>5051921</v>
      </c>
    </row>
    <row r="102" spans="1:5" ht="24">
      <c r="A102" s="14" t="s">
        <v>122</v>
      </c>
      <c r="B102" s="52" t="s">
        <v>46</v>
      </c>
      <c r="C102" s="52" t="s">
        <v>124</v>
      </c>
      <c r="D102" s="18"/>
      <c r="E102" s="26">
        <f>E103+E106+E109+E112+E115+E122+E125+E130</f>
        <v>5051921</v>
      </c>
    </row>
    <row r="103" spans="1:5" ht="12">
      <c r="A103" s="14" t="s">
        <v>59</v>
      </c>
      <c r="B103" s="52" t="s">
        <v>46</v>
      </c>
      <c r="C103" s="51" t="s">
        <v>213</v>
      </c>
      <c r="D103" s="5"/>
      <c r="E103" s="26">
        <f>E104</f>
        <v>255840</v>
      </c>
    </row>
    <row r="104" spans="1:5" ht="12">
      <c r="A104" s="47" t="s">
        <v>93</v>
      </c>
      <c r="B104" s="5" t="s">
        <v>46</v>
      </c>
      <c r="C104" s="4" t="s">
        <v>213</v>
      </c>
      <c r="D104" s="5" t="s">
        <v>92</v>
      </c>
      <c r="E104" s="28">
        <f>E105</f>
        <v>255840</v>
      </c>
    </row>
    <row r="105" spans="1:5" ht="12">
      <c r="A105" s="47" t="s">
        <v>94</v>
      </c>
      <c r="B105" s="5" t="s">
        <v>46</v>
      </c>
      <c r="C105" s="4" t="s">
        <v>213</v>
      </c>
      <c r="D105" s="5" t="s">
        <v>91</v>
      </c>
      <c r="E105" s="29">
        <v>255840</v>
      </c>
    </row>
    <row r="106" spans="1:5" ht="12">
      <c r="A106" s="14" t="s">
        <v>104</v>
      </c>
      <c r="B106" s="52" t="s">
        <v>46</v>
      </c>
      <c r="C106" s="52" t="s">
        <v>140</v>
      </c>
      <c r="D106" s="5"/>
      <c r="E106" s="26">
        <f>E107</f>
        <v>930000</v>
      </c>
    </row>
    <row r="107" spans="1:5" ht="24">
      <c r="A107" s="42" t="s">
        <v>61</v>
      </c>
      <c r="B107" s="5" t="s">
        <v>46</v>
      </c>
      <c r="C107" s="5" t="s">
        <v>140</v>
      </c>
      <c r="D107" s="5" t="s">
        <v>53</v>
      </c>
      <c r="E107" s="28">
        <f>E108</f>
        <v>930000</v>
      </c>
    </row>
    <row r="108" spans="1:5" ht="24">
      <c r="A108" s="42" t="s">
        <v>62</v>
      </c>
      <c r="B108" s="5" t="s">
        <v>46</v>
      </c>
      <c r="C108" s="5" t="s">
        <v>140</v>
      </c>
      <c r="D108" s="5" t="s">
        <v>54</v>
      </c>
      <c r="E108" s="29">
        <v>930000</v>
      </c>
    </row>
    <row r="109" spans="1:5" ht="24">
      <c r="A109" s="50" t="s">
        <v>230</v>
      </c>
      <c r="B109" s="52" t="s">
        <v>46</v>
      </c>
      <c r="C109" s="52" t="s">
        <v>223</v>
      </c>
      <c r="D109" s="52"/>
      <c r="E109" s="26">
        <f>E110</f>
        <v>50000</v>
      </c>
    </row>
    <row r="110" spans="1:5" ht="24">
      <c r="A110" s="42" t="s">
        <v>61</v>
      </c>
      <c r="B110" s="5" t="s">
        <v>46</v>
      </c>
      <c r="C110" s="5" t="s">
        <v>223</v>
      </c>
      <c r="D110" s="5" t="s">
        <v>53</v>
      </c>
      <c r="E110" s="28">
        <f>E111</f>
        <v>50000</v>
      </c>
    </row>
    <row r="111" spans="1:5" ht="24">
      <c r="A111" s="59" t="s">
        <v>62</v>
      </c>
      <c r="B111" s="5" t="s">
        <v>46</v>
      </c>
      <c r="C111" s="5" t="s">
        <v>223</v>
      </c>
      <c r="D111" s="5" t="s">
        <v>54</v>
      </c>
      <c r="E111" s="29">
        <v>50000</v>
      </c>
    </row>
    <row r="112" spans="1:5" ht="12">
      <c r="A112" s="50" t="s">
        <v>142</v>
      </c>
      <c r="B112" s="52" t="s">
        <v>46</v>
      </c>
      <c r="C112" s="52" t="s">
        <v>141</v>
      </c>
      <c r="D112" s="52"/>
      <c r="E112" s="26">
        <f>E113</f>
        <v>1840810</v>
      </c>
    </row>
    <row r="113" spans="1:5" ht="48">
      <c r="A113" s="6" t="s">
        <v>80</v>
      </c>
      <c r="B113" s="5" t="s">
        <v>46</v>
      </c>
      <c r="C113" s="5" t="s">
        <v>141</v>
      </c>
      <c r="D113" s="18">
        <v>100</v>
      </c>
      <c r="E113" s="28">
        <f>E114</f>
        <v>1840810</v>
      </c>
    </row>
    <row r="114" spans="1:5" ht="24">
      <c r="A114" s="6" t="s">
        <v>87</v>
      </c>
      <c r="B114" s="5" t="s">
        <v>46</v>
      </c>
      <c r="C114" s="5" t="s">
        <v>141</v>
      </c>
      <c r="D114" s="18">
        <v>120</v>
      </c>
      <c r="E114" s="29">
        <v>1840810</v>
      </c>
    </row>
    <row r="115" spans="1:5" ht="12">
      <c r="A115" s="50" t="s">
        <v>143</v>
      </c>
      <c r="B115" s="52" t="s">
        <v>46</v>
      </c>
      <c r="C115" s="52" t="s">
        <v>197</v>
      </c>
      <c r="D115" s="52"/>
      <c r="E115" s="26">
        <f>E116+E118+E120</f>
        <v>295000</v>
      </c>
    </row>
    <row r="116" spans="1:5" ht="48">
      <c r="A116" s="6" t="s">
        <v>80</v>
      </c>
      <c r="B116" s="5" t="s">
        <v>46</v>
      </c>
      <c r="C116" s="5" t="s">
        <v>197</v>
      </c>
      <c r="D116" s="18">
        <v>100</v>
      </c>
      <c r="E116" s="28">
        <f>E117</f>
        <v>250000</v>
      </c>
    </row>
    <row r="117" spans="1:5" ht="24">
      <c r="A117" s="6" t="s">
        <v>87</v>
      </c>
      <c r="B117" s="5" t="s">
        <v>46</v>
      </c>
      <c r="C117" s="5" t="s">
        <v>197</v>
      </c>
      <c r="D117" s="18">
        <v>120</v>
      </c>
      <c r="E117" s="29">
        <v>250000</v>
      </c>
    </row>
    <row r="118" spans="1:5" ht="24">
      <c r="A118" s="42" t="s">
        <v>61</v>
      </c>
      <c r="B118" s="5" t="s">
        <v>46</v>
      </c>
      <c r="C118" s="5" t="s">
        <v>197</v>
      </c>
      <c r="D118" s="5" t="s">
        <v>53</v>
      </c>
      <c r="E118" s="28">
        <f>E119</f>
        <v>30000</v>
      </c>
    </row>
    <row r="119" spans="1:5" ht="24">
      <c r="A119" s="42" t="s">
        <v>62</v>
      </c>
      <c r="B119" s="5" t="s">
        <v>46</v>
      </c>
      <c r="C119" s="5" t="s">
        <v>197</v>
      </c>
      <c r="D119" s="5" t="s">
        <v>54</v>
      </c>
      <c r="E119" s="29">
        <v>30000</v>
      </c>
    </row>
    <row r="120" spans="1:5" ht="12">
      <c r="A120" s="47" t="s">
        <v>93</v>
      </c>
      <c r="B120" s="5" t="s">
        <v>46</v>
      </c>
      <c r="C120" s="5" t="s">
        <v>197</v>
      </c>
      <c r="D120" s="5" t="s">
        <v>92</v>
      </c>
      <c r="E120" s="28">
        <f>E121</f>
        <v>15000</v>
      </c>
    </row>
    <row r="121" spans="1:5" ht="12">
      <c r="A121" s="47" t="s">
        <v>94</v>
      </c>
      <c r="B121" s="5" t="s">
        <v>46</v>
      </c>
      <c r="C121" s="5" t="s">
        <v>197</v>
      </c>
      <c r="D121" s="5" t="s">
        <v>91</v>
      </c>
      <c r="E121" s="29">
        <v>15000</v>
      </c>
    </row>
    <row r="122" spans="1:5" ht="24">
      <c r="A122" s="50" t="s">
        <v>146</v>
      </c>
      <c r="B122" s="52" t="s">
        <v>46</v>
      </c>
      <c r="C122" s="52" t="s">
        <v>147</v>
      </c>
      <c r="D122" s="52"/>
      <c r="E122" s="26">
        <f>E123</f>
        <v>480000</v>
      </c>
    </row>
    <row r="123" spans="1:5" ht="24">
      <c r="A123" s="42" t="s">
        <v>61</v>
      </c>
      <c r="B123" s="5" t="s">
        <v>46</v>
      </c>
      <c r="C123" s="5" t="s">
        <v>147</v>
      </c>
      <c r="D123" s="5" t="s">
        <v>53</v>
      </c>
      <c r="E123" s="28">
        <f>E124</f>
        <v>480000</v>
      </c>
    </row>
    <row r="124" spans="1:5" ht="24">
      <c r="A124" s="42" t="s">
        <v>62</v>
      </c>
      <c r="B124" s="5" t="s">
        <v>46</v>
      </c>
      <c r="C124" s="5" t="s">
        <v>147</v>
      </c>
      <c r="D124" s="5" t="s">
        <v>54</v>
      </c>
      <c r="E124" s="29">
        <v>480000</v>
      </c>
    </row>
    <row r="125" spans="1:5" ht="24">
      <c r="A125" s="14" t="s">
        <v>83</v>
      </c>
      <c r="B125" s="52" t="s">
        <v>46</v>
      </c>
      <c r="C125" s="52" t="s">
        <v>149</v>
      </c>
      <c r="D125" s="18"/>
      <c r="E125" s="26">
        <f>E126+E128</f>
        <v>834763</v>
      </c>
    </row>
    <row r="126" spans="1:5" ht="48">
      <c r="A126" s="6" t="s">
        <v>80</v>
      </c>
      <c r="B126" s="5" t="s">
        <v>46</v>
      </c>
      <c r="C126" s="5" t="s">
        <v>149</v>
      </c>
      <c r="D126" s="18">
        <v>100</v>
      </c>
      <c r="E126" s="28">
        <f>E127</f>
        <v>414000</v>
      </c>
    </row>
    <row r="127" spans="1:5" ht="24">
      <c r="A127" s="6" t="s">
        <v>87</v>
      </c>
      <c r="B127" s="5" t="s">
        <v>46</v>
      </c>
      <c r="C127" s="5" t="s">
        <v>149</v>
      </c>
      <c r="D127" s="18">
        <v>120</v>
      </c>
      <c r="E127" s="29">
        <v>414000</v>
      </c>
    </row>
    <row r="128" spans="1:5" ht="24">
      <c r="A128" s="42" t="s">
        <v>61</v>
      </c>
      <c r="B128" s="5" t="s">
        <v>46</v>
      </c>
      <c r="C128" s="5" t="s">
        <v>149</v>
      </c>
      <c r="D128" s="5" t="s">
        <v>53</v>
      </c>
      <c r="E128" s="28">
        <f>E129</f>
        <v>420763</v>
      </c>
    </row>
    <row r="129" spans="1:5" ht="24">
      <c r="A129" s="42" t="s">
        <v>62</v>
      </c>
      <c r="B129" s="5" t="s">
        <v>46</v>
      </c>
      <c r="C129" s="5" t="s">
        <v>149</v>
      </c>
      <c r="D129" s="5" t="s">
        <v>54</v>
      </c>
      <c r="E129" s="29">
        <v>420763</v>
      </c>
    </row>
    <row r="130" spans="1:5" ht="24">
      <c r="A130" s="50" t="s">
        <v>144</v>
      </c>
      <c r="B130" s="52" t="s">
        <v>46</v>
      </c>
      <c r="C130" s="52" t="s">
        <v>145</v>
      </c>
      <c r="D130" s="52"/>
      <c r="E130" s="26">
        <f>E131</f>
        <v>365508</v>
      </c>
    </row>
    <row r="131" spans="1:5" ht="48">
      <c r="A131" s="6" t="s">
        <v>80</v>
      </c>
      <c r="B131" s="5" t="s">
        <v>46</v>
      </c>
      <c r="C131" s="5" t="s">
        <v>145</v>
      </c>
      <c r="D131" s="18">
        <v>100</v>
      </c>
      <c r="E131" s="28">
        <f>E132</f>
        <v>365508</v>
      </c>
    </row>
    <row r="132" spans="1:5" ht="24">
      <c r="A132" s="6" t="s">
        <v>87</v>
      </c>
      <c r="B132" s="5" t="s">
        <v>46</v>
      </c>
      <c r="C132" s="5" t="s">
        <v>145</v>
      </c>
      <c r="D132" s="18">
        <v>120</v>
      </c>
      <c r="E132" s="29">
        <v>365508</v>
      </c>
    </row>
    <row r="133" spans="1:5" ht="12">
      <c r="A133" s="16" t="s">
        <v>100</v>
      </c>
      <c r="B133" s="3" t="s">
        <v>97</v>
      </c>
      <c r="C133" s="9"/>
      <c r="D133" s="55"/>
      <c r="E133" s="25">
        <f>E134+E140+E155</f>
        <v>42678747.13</v>
      </c>
    </row>
    <row r="134" spans="1:5" ht="12">
      <c r="A134" s="37" t="s">
        <v>314</v>
      </c>
      <c r="B134" s="13" t="s">
        <v>313</v>
      </c>
      <c r="C134" s="8"/>
      <c r="D134" s="54"/>
      <c r="E134" s="32">
        <f>E135</f>
        <v>440865.17</v>
      </c>
    </row>
    <row r="135" spans="1:5" ht="36">
      <c r="A135" s="30" t="s">
        <v>70</v>
      </c>
      <c r="B135" s="52" t="s">
        <v>313</v>
      </c>
      <c r="C135" s="51" t="s">
        <v>236</v>
      </c>
      <c r="D135" s="5"/>
      <c r="E135" s="26">
        <f>E136</f>
        <v>440865.17</v>
      </c>
    </row>
    <row r="136" spans="1:5" ht="36">
      <c r="A136" s="49" t="s">
        <v>198</v>
      </c>
      <c r="B136" s="52" t="s">
        <v>313</v>
      </c>
      <c r="C136" s="51" t="s">
        <v>236</v>
      </c>
      <c r="D136" s="5"/>
      <c r="E136" s="26">
        <f>E137</f>
        <v>440865.17</v>
      </c>
    </row>
    <row r="137" spans="1:5" ht="24">
      <c r="A137" s="49" t="s">
        <v>211</v>
      </c>
      <c r="B137" s="52" t="s">
        <v>313</v>
      </c>
      <c r="C137" s="51" t="s">
        <v>236</v>
      </c>
      <c r="D137" s="5"/>
      <c r="E137" s="26">
        <f>E138</f>
        <v>440865.17</v>
      </c>
    </row>
    <row r="138" spans="1:5" ht="24">
      <c r="A138" s="42" t="s">
        <v>61</v>
      </c>
      <c r="B138" s="5" t="s">
        <v>313</v>
      </c>
      <c r="C138" s="4" t="s">
        <v>236</v>
      </c>
      <c r="D138" s="5" t="s">
        <v>53</v>
      </c>
      <c r="E138" s="28">
        <f>E139</f>
        <v>440865.17</v>
      </c>
    </row>
    <row r="139" spans="1:5" ht="24">
      <c r="A139" s="59" t="s">
        <v>62</v>
      </c>
      <c r="B139" s="5" t="s">
        <v>313</v>
      </c>
      <c r="C139" s="4" t="s">
        <v>236</v>
      </c>
      <c r="D139" s="5" t="s">
        <v>54</v>
      </c>
      <c r="E139" s="29">
        <v>440865.17</v>
      </c>
    </row>
    <row r="140" spans="1:5" ht="12">
      <c r="A140" s="17" t="s">
        <v>103</v>
      </c>
      <c r="B140" s="13" t="s">
        <v>101</v>
      </c>
      <c r="C140" s="8"/>
      <c r="D140" s="54"/>
      <c r="E140" s="32">
        <f>E141</f>
        <v>40867840.96</v>
      </c>
    </row>
    <row r="141" spans="1:5" ht="36">
      <c r="A141" s="30" t="s">
        <v>102</v>
      </c>
      <c r="B141" s="52" t="s">
        <v>101</v>
      </c>
      <c r="C141" s="52" t="s">
        <v>150</v>
      </c>
      <c r="D141" s="5"/>
      <c r="E141" s="26">
        <f>E142</f>
        <v>40867840.96</v>
      </c>
    </row>
    <row r="142" spans="1:5" ht="24">
      <c r="A142" s="14" t="s">
        <v>152</v>
      </c>
      <c r="B142" s="52" t="s">
        <v>101</v>
      </c>
      <c r="C142" s="52" t="s">
        <v>151</v>
      </c>
      <c r="D142" s="5"/>
      <c r="E142" s="26">
        <f>E143+E146+E149+E152</f>
        <v>40867840.96</v>
      </c>
    </row>
    <row r="143" spans="1:5" ht="12">
      <c r="A143" s="14" t="s">
        <v>105</v>
      </c>
      <c r="B143" s="52" t="s">
        <v>101</v>
      </c>
      <c r="C143" s="52" t="s">
        <v>153</v>
      </c>
      <c r="D143" s="5"/>
      <c r="E143" s="26">
        <f>E144</f>
        <v>10743947.47</v>
      </c>
    </row>
    <row r="144" spans="1:5" ht="24">
      <c r="A144" s="42" t="s">
        <v>61</v>
      </c>
      <c r="B144" s="5" t="s">
        <v>101</v>
      </c>
      <c r="C144" s="5" t="s">
        <v>153</v>
      </c>
      <c r="D144" s="5" t="s">
        <v>53</v>
      </c>
      <c r="E144" s="28">
        <f>E145</f>
        <v>10743947.47</v>
      </c>
    </row>
    <row r="145" spans="1:5" ht="24">
      <c r="A145" s="59" t="s">
        <v>62</v>
      </c>
      <c r="B145" s="5" t="s">
        <v>101</v>
      </c>
      <c r="C145" s="5" t="s">
        <v>153</v>
      </c>
      <c r="D145" s="5" t="s">
        <v>54</v>
      </c>
      <c r="E145" s="29">
        <v>10743947.47</v>
      </c>
    </row>
    <row r="146" spans="1:5" ht="12">
      <c r="A146" s="14" t="s">
        <v>154</v>
      </c>
      <c r="B146" s="52" t="s">
        <v>101</v>
      </c>
      <c r="C146" s="52" t="s">
        <v>155</v>
      </c>
      <c r="D146" s="5"/>
      <c r="E146" s="26">
        <f>E147</f>
        <v>26876796.94</v>
      </c>
    </row>
    <row r="147" spans="1:5" ht="24">
      <c r="A147" s="42" t="s">
        <v>61</v>
      </c>
      <c r="B147" s="5" t="s">
        <v>101</v>
      </c>
      <c r="C147" s="5" t="s">
        <v>155</v>
      </c>
      <c r="D147" s="5" t="s">
        <v>53</v>
      </c>
      <c r="E147" s="28">
        <f>E148</f>
        <v>26876796.94</v>
      </c>
    </row>
    <row r="148" spans="1:5" ht="24">
      <c r="A148" s="42" t="s">
        <v>62</v>
      </c>
      <c r="B148" s="5" t="s">
        <v>101</v>
      </c>
      <c r="C148" s="5" t="s">
        <v>155</v>
      </c>
      <c r="D148" s="5" t="s">
        <v>54</v>
      </c>
      <c r="E148" s="29">
        <v>26876796.94</v>
      </c>
    </row>
    <row r="149" spans="1:5" ht="12">
      <c r="A149" s="14" t="s">
        <v>106</v>
      </c>
      <c r="B149" s="52" t="s">
        <v>101</v>
      </c>
      <c r="C149" s="52" t="s">
        <v>156</v>
      </c>
      <c r="D149" s="5"/>
      <c r="E149" s="26">
        <f>E150</f>
        <v>382497.55</v>
      </c>
    </row>
    <row r="150" spans="1:5" ht="24">
      <c r="A150" s="42" t="s">
        <v>61</v>
      </c>
      <c r="B150" s="5" t="s">
        <v>101</v>
      </c>
      <c r="C150" s="5" t="s">
        <v>156</v>
      </c>
      <c r="D150" s="5" t="s">
        <v>53</v>
      </c>
      <c r="E150" s="28">
        <f>E151</f>
        <v>382497.55</v>
      </c>
    </row>
    <row r="151" spans="1:5" ht="24">
      <c r="A151" s="42" t="s">
        <v>62</v>
      </c>
      <c r="B151" s="5" t="s">
        <v>101</v>
      </c>
      <c r="C151" s="5" t="s">
        <v>156</v>
      </c>
      <c r="D151" s="5" t="s">
        <v>54</v>
      </c>
      <c r="E151" s="29">
        <v>382497.55</v>
      </c>
    </row>
    <row r="152" spans="1:5" ht="36">
      <c r="A152" s="14" t="s">
        <v>231</v>
      </c>
      <c r="B152" s="52" t="s">
        <v>101</v>
      </c>
      <c r="C152" s="52" t="s">
        <v>224</v>
      </c>
      <c r="D152" s="52"/>
      <c r="E152" s="26">
        <f>E153</f>
        <v>2864599</v>
      </c>
    </row>
    <row r="153" spans="1:5" ht="24">
      <c r="A153" s="42" t="s">
        <v>61</v>
      </c>
      <c r="B153" s="5" t="s">
        <v>101</v>
      </c>
      <c r="C153" s="5" t="s">
        <v>224</v>
      </c>
      <c r="D153" s="5" t="s">
        <v>53</v>
      </c>
      <c r="E153" s="28">
        <f>E154</f>
        <v>2864599</v>
      </c>
    </row>
    <row r="154" spans="1:5" ht="24">
      <c r="A154" s="59" t="s">
        <v>62</v>
      </c>
      <c r="B154" s="5" t="s">
        <v>101</v>
      </c>
      <c r="C154" s="5" t="s">
        <v>224</v>
      </c>
      <c r="D154" s="5" t="s">
        <v>54</v>
      </c>
      <c r="E154" s="29">
        <v>2864599</v>
      </c>
    </row>
    <row r="155" spans="1:5" ht="12">
      <c r="A155" s="17" t="s">
        <v>99</v>
      </c>
      <c r="B155" s="13" t="s">
        <v>98</v>
      </c>
      <c r="C155" s="8"/>
      <c r="D155" s="54"/>
      <c r="E155" s="32">
        <f>E156</f>
        <v>1370041</v>
      </c>
    </row>
    <row r="156" spans="1:5" ht="36">
      <c r="A156" s="30" t="s">
        <v>70</v>
      </c>
      <c r="B156" s="52" t="s">
        <v>98</v>
      </c>
      <c r="C156" s="52" t="s">
        <v>136</v>
      </c>
      <c r="D156" s="18"/>
      <c r="E156" s="26">
        <f>E157</f>
        <v>1370041</v>
      </c>
    </row>
    <row r="157" spans="1:5" ht="36">
      <c r="A157" s="49" t="s">
        <v>198</v>
      </c>
      <c r="B157" s="52" t="s">
        <v>98</v>
      </c>
      <c r="C157" s="52" t="s">
        <v>135</v>
      </c>
      <c r="D157" s="18"/>
      <c r="E157" s="26">
        <f>E158+E161</f>
        <v>1370041</v>
      </c>
    </row>
    <row r="158" spans="1:5" ht="36">
      <c r="A158" s="49" t="s">
        <v>282</v>
      </c>
      <c r="B158" s="52" t="s">
        <v>98</v>
      </c>
      <c r="C158" s="52" t="s">
        <v>283</v>
      </c>
      <c r="D158" s="18"/>
      <c r="E158" s="26">
        <f>E159</f>
        <v>50000</v>
      </c>
    </row>
    <row r="159" spans="1:5" ht="24">
      <c r="A159" s="42" t="s">
        <v>61</v>
      </c>
      <c r="B159" s="5" t="s">
        <v>98</v>
      </c>
      <c r="C159" s="5" t="s">
        <v>283</v>
      </c>
      <c r="D159" s="5" t="s">
        <v>53</v>
      </c>
      <c r="E159" s="28">
        <f>E160</f>
        <v>50000</v>
      </c>
    </row>
    <row r="160" spans="1:5" ht="24">
      <c r="A160" s="59" t="s">
        <v>62</v>
      </c>
      <c r="B160" s="5" t="s">
        <v>98</v>
      </c>
      <c r="C160" s="5" t="s">
        <v>283</v>
      </c>
      <c r="D160" s="5" t="s">
        <v>54</v>
      </c>
      <c r="E160" s="29">
        <v>50000</v>
      </c>
    </row>
    <row r="161" spans="1:5" ht="24">
      <c r="A161" s="50" t="s">
        <v>284</v>
      </c>
      <c r="B161" s="52" t="s">
        <v>98</v>
      </c>
      <c r="C161" s="51" t="s">
        <v>285</v>
      </c>
      <c r="D161" s="51"/>
      <c r="E161" s="26">
        <f>E162</f>
        <v>1320041</v>
      </c>
    </row>
    <row r="162" spans="1:5" ht="24">
      <c r="A162" s="42" t="s">
        <v>61</v>
      </c>
      <c r="B162" s="5" t="s">
        <v>98</v>
      </c>
      <c r="C162" s="4" t="s">
        <v>285</v>
      </c>
      <c r="D162" s="4" t="s">
        <v>53</v>
      </c>
      <c r="E162" s="28">
        <f>E163</f>
        <v>1320041</v>
      </c>
    </row>
    <row r="163" spans="1:5" ht="24">
      <c r="A163" s="42" t="s">
        <v>62</v>
      </c>
      <c r="B163" s="5" t="s">
        <v>98</v>
      </c>
      <c r="C163" s="4" t="s">
        <v>285</v>
      </c>
      <c r="D163" s="4" t="s">
        <v>54</v>
      </c>
      <c r="E163" s="29">
        <v>1320041</v>
      </c>
    </row>
    <row r="164" spans="1:5" ht="12">
      <c r="A164" s="16" t="s">
        <v>23</v>
      </c>
      <c r="B164" s="3" t="s">
        <v>24</v>
      </c>
      <c r="C164" s="9"/>
      <c r="D164" s="55"/>
      <c r="E164" s="25">
        <f>E165+E233+E196</f>
        <v>174309911.47</v>
      </c>
    </row>
    <row r="165" spans="1:5" ht="12">
      <c r="A165" s="17" t="s">
        <v>25</v>
      </c>
      <c r="B165" s="13" t="s">
        <v>26</v>
      </c>
      <c r="C165" s="8"/>
      <c r="D165" s="54"/>
      <c r="E165" s="32">
        <f>E166+E182</f>
        <v>93586545.69</v>
      </c>
    </row>
    <row r="166" spans="1:5" ht="36">
      <c r="A166" s="30" t="s">
        <v>305</v>
      </c>
      <c r="B166" s="52" t="s">
        <v>26</v>
      </c>
      <c r="C166" s="52" t="s">
        <v>306</v>
      </c>
      <c r="D166" s="18"/>
      <c r="E166" s="26">
        <f>E167+E171</f>
        <v>91811435.14</v>
      </c>
    </row>
    <row r="167" spans="1:5" ht="24">
      <c r="A167" s="49" t="s">
        <v>307</v>
      </c>
      <c r="B167" s="52" t="s">
        <v>26</v>
      </c>
      <c r="C167" s="52" t="s">
        <v>308</v>
      </c>
      <c r="D167" s="18"/>
      <c r="E167" s="26">
        <f>E168</f>
        <v>277845</v>
      </c>
    </row>
    <row r="168" spans="1:5" ht="24">
      <c r="A168" s="49" t="s">
        <v>309</v>
      </c>
      <c r="B168" s="52" t="s">
        <v>26</v>
      </c>
      <c r="C168" s="52" t="s">
        <v>310</v>
      </c>
      <c r="D168" s="18"/>
      <c r="E168" s="26">
        <f>E169</f>
        <v>277845</v>
      </c>
    </row>
    <row r="169" spans="1:5" ht="24">
      <c r="A169" s="42" t="s">
        <v>61</v>
      </c>
      <c r="B169" s="5" t="s">
        <v>26</v>
      </c>
      <c r="C169" s="5" t="s">
        <v>310</v>
      </c>
      <c r="D169" s="18">
        <v>200</v>
      </c>
      <c r="E169" s="28">
        <f>E170</f>
        <v>277845</v>
      </c>
    </row>
    <row r="170" spans="1:5" ht="24">
      <c r="A170" s="59" t="s">
        <v>62</v>
      </c>
      <c r="B170" s="5" t="s">
        <v>26</v>
      </c>
      <c r="C170" s="5" t="s">
        <v>310</v>
      </c>
      <c r="D170" s="18">
        <v>240</v>
      </c>
      <c r="E170" s="29">
        <v>277845</v>
      </c>
    </row>
    <row r="171" spans="1:5" ht="36">
      <c r="A171" s="60" t="s">
        <v>332</v>
      </c>
      <c r="B171" s="52" t="s">
        <v>26</v>
      </c>
      <c r="C171" s="52" t="s">
        <v>333</v>
      </c>
      <c r="D171" s="39"/>
      <c r="E171" s="26">
        <f>E172+E177</f>
        <v>91533590.14</v>
      </c>
    </row>
    <row r="172" spans="1:5" ht="24">
      <c r="A172" s="60" t="s">
        <v>334</v>
      </c>
      <c r="B172" s="52" t="s">
        <v>26</v>
      </c>
      <c r="C172" s="52" t="s">
        <v>335</v>
      </c>
      <c r="D172" s="39"/>
      <c r="E172" s="26">
        <f>E175+E173</f>
        <v>90627316.97</v>
      </c>
    </row>
    <row r="173" spans="1:5" ht="24">
      <c r="A173" s="59" t="s">
        <v>336</v>
      </c>
      <c r="B173" s="5" t="s">
        <v>26</v>
      </c>
      <c r="C173" s="5" t="s">
        <v>335</v>
      </c>
      <c r="D173" s="18">
        <v>400</v>
      </c>
      <c r="E173" s="28">
        <f>E174</f>
        <v>72764053.97</v>
      </c>
    </row>
    <row r="174" spans="1:5" ht="12.75">
      <c r="A174" s="110" t="s">
        <v>337</v>
      </c>
      <c r="B174" s="5" t="s">
        <v>26</v>
      </c>
      <c r="C174" s="5" t="s">
        <v>335</v>
      </c>
      <c r="D174" s="18">
        <v>410</v>
      </c>
      <c r="E174" s="29">
        <v>72764053.97</v>
      </c>
    </row>
    <row r="175" spans="1:5" ht="12">
      <c r="A175" s="59" t="s">
        <v>45</v>
      </c>
      <c r="B175" s="5" t="s">
        <v>26</v>
      </c>
      <c r="C175" s="5" t="s">
        <v>335</v>
      </c>
      <c r="D175" s="18">
        <v>800</v>
      </c>
      <c r="E175" s="28">
        <f>E176</f>
        <v>17863263</v>
      </c>
    </row>
    <row r="176" spans="1:5" ht="12">
      <c r="A176" s="59" t="s">
        <v>63</v>
      </c>
      <c r="B176" s="5" t="s">
        <v>26</v>
      </c>
      <c r="C176" s="5" t="s">
        <v>335</v>
      </c>
      <c r="D176" s="18">
        <v>850</v>
      </c>
      <c r="E176" s="29">
        <v>17863263</v>
      </c>
    </row>
    <row r="177" spans="1:5" ht="24">
      <c r="A177" s="60" t="s">
        <v>338</v>
      </c>
      <c r="B177" s="52" t="s">
        <v>26</v>
      </c>
      <c r="C177" s="52" t="s">
        <v>339</v>
      </c>
      <c r="D177" s="39"/>
      <c r="E177" s="26">
        <f>E180+E178</f>
        <v>906273.17</v>
      </c>
    </row>
    <row r="178" spans="1:5" ht="24">
      <c r="A178" s="59" t="s">
        <v>336</v>
      </c>
      <c r="B178" s="5" t="s">
        <v>26</v>
      </c>
      <c r="C178" s="5" t="s">
        <v>339</v>
      </c>
      <c r="D178" s="18">
        <v>400</v>
      </c>
      <c r="E178" s="28">
        <f>E179</f>
        <v>725836.17</v>
      </c>
    </row>
    <row r="179" spans="1:5" ht="12.75">
      <c r="A179" s="110" t="s">
        <v>337</v>
      </c>
      <c r="B179" s="5" t="s">
        <v>26</v>
      </c>
      <c r="C179" s="5" t="s">
        <v>339</v>
      </c>
      <c r="D179" s="18">
        <v>410</v>
      </c>
      <c r="E179" s="29">
        <v>725836.17</v>
      </c>
    </row>
    <row r="180" spans="1:5" ht="12.75">
      <c r="A180" s="110" t="s">
        <v>337</v>
      </c>
      <c r="B180" s="5" t="s">
        <v>26</v>
      </c>
      <c r="C180" s="5" t="s">
        <v>339</v>
      </c>
      <c r="D180" s="18">
        <v>800</v>
      </c>
      <c r="E180" s="28">
        <f>E181</f>
        <v>180437</v>
      </c>
    </row>
    <row r="181" spans="1:5" ht="12">
      <c r="A181" s="59" t="s">
        <v>45</v>
      </c>
      <c r="B181" s="5" t="s">
        <v>26</v>
      </c>
      <c r="C181" s="5" t="s">
        <v>339</v>
      </c>
      <c r="D181" s="18">
        <v>850</v>
      </c>
      <c r="E181" s="29">
        <v>180437</v>
      </c>
    </row>
    <row r="182" spans="1:5" ht="36">
      <c r="A182" s="30" t="s">
        <v>70</v>
      </c>
      <c r="B182" s="52" t="s">
        <v>26</v>
      </c>
      <c r="C182" s="52" t="s">
        <v>136</v>
      </c>
      <c r="D182" s="18"/>
      <c r="E182" s="26">
        <f>E183</f>
        <v>1775110.5499999998</v>
      </c>
    </row>
    <row r="183" spans="1:5" ht="36">
      <c r="A183" s="49" t="s">
        <v>171</v>
      </c>
      <c r="B183" s="52" t="s">
        <v>26</v>
      </c>
      <c r="C183" s="52" t="s">
        <v>135</v>
      </c>
      <c r="D183" s="18"/>
      <c r="E183" s="26">
        <f>E190+E184+E187+E193</f>
        <v>1775110.5499999998</v>
      </c>
    </row>
    <row r="184" spans="1:5" ht="36">
      <c r="A184" s="49" t="s">
        <v>232</v>
      </c>
      <c r="B184" s="52" t="s">
        <v>26</v>
      </c>
      <c r="C184" s="52" t="s">
        <v>225</v>
      </c>
      <c r="D184" s="18"/>
      <c r="E184" s="26">
        <f>E185</f>
        <v>61200</v>
      </c>
    </row>
    <row r="185" spans="1:5" ht="24">
      <c r="A185" s="42" t="s">
        <v>61</v>
      </c>
      <c r="B185" s="5" t="s">
        <v>26</v>
      </c>
      <c r="C185" s="5" t="s">
        <v>225</v>
      </c>
      <c r="D185" s="18">
        <v>200</v>
      </c>
      <c r="E185" s="28">
        <f>E186</f>
        <v>61200</v>
      </c>
    </row>
    <row r="186" spans="1:5" ht="24">
      <c r="A186" s="59" t="s">
        <v>62</v>
      </c>
      <c r="B186" s="5" t="s">
        <v>26</v>
      </c>
      <c r="C186" s="5" t="s">
        <v>225</v>
      </c>
      <c r="D186" s="18">
        <v>240</v>
      </c>
      <c r="E186" s="29">
        <v>61200</v>
      </c>
    </row>
    <row r="187" spans="1:5" ht="24">
      <c r="A187" s="49" t="s">
        <v>211</v>
      </c>
      <c r="B187" s="52" t="s">
        <v>26</v>
      </c>
      <c r="C187" s="52" t="s">
        <v>236</v>
      </c>
      <c r="D187" s="18"/>
      <c r="E187" s="26">
        <f>E188</f>
        <v>224376.76</v>
      </c>
    </row>
    <row r="188" spans="1:5" ht="24">
      <c r="A188" s="42" t="s">
        <v>61</v>
      </c>
      <c r="B188" s="5" t="s">
        <v>26</v>
      </c>
      <c r="C188" s="5" t="s">
        <v>236</v>
      </c>
      <c r="D188" s="18">
        <v>200</v>
      </c>
      <c r="E188" s="28">
        <f>E189</f>
        <v>224376.76</v>
      </c>
    </row>
    <row r="189" spans="1:5" ht="24">
      <c r="A189" s="42" t="s">
        <v>62</v>
      </c>
      <c r="B189" s="5" t="s">
        <v>26</v>
      </c>
      <c r="C189" s="5" t="s">
        <v>236</v>
      </c>
      <c r="D189" s="18">
        <v>240</v>
      </c>
      <c r="E189" s="29">
        <v>224376.76</v>
      </c>
    </row>
    <row r="190" spans="1:5" ht="60">
      <c r="A190" s="49" t="s">
        <v>217</v>
      </c>
      <c r="B190" s="52" t="s">
        <v>26</v>
      </c>
      <c r="C190" s="52" t="s">
        <v>235</v>
      </c>
      <c r="D190" s="18"/>
      <c r="E190" s="26">
        <f>E191</f>
        <v>138213.16</v>
      </c>
    </row>
    <row r="191" spans="1:5" ht="24">
      <c r="A191" s="42" t="s">
        <v>61</v>
      </c>
      <c r="B191" s="5" t="s">
        <v>26</v>
      </c>
      <c r="C191" s="5" t="s">
        <v>235</v>
      </c>
      <c r="D191" s="18">
        <v>200</v>
      </c>
      <c r="E191" s="28">
        <f>E192</f>
        <v>138213.16</v>
      </c>
    </row>
    <row r="192" spans="1:5" ht="24">
      <c r="A192" s="42" t="s">
        <v>62</v>
      </c>
      <c r="B192" s="5" t="s">
        <v>26</v>
      </c>
      <c r="C192" s="5" t="s">
        <v>235</v>
      </c>
      <c r="D192" s="18">
        <v>240</v>
      </c>
      <c r="E192" s="29">
        <v>138213.16</v>
      </c>
    </row>
    <row r="193" spans="1:5" ht="12">
      <c r="A193" s="50" t="s">
        <v>302</v>
      </c>
      <c r="B193" s="52" t="s">
        <v>26</v>
      </c>
      <c r="C193" s="52" t="s">
        <v>303</v>
      </c>
      <c r="D193" s="18"/>
      <c r="E193" s="26">
        <f>E194</f>
        <v>1351320.63</v>
      </c>
    </row>
    <row r="194" spans="1:5" ht="24">
      <c r="A194" s="42" t="s">
        <v>61</v>
      </c>
      <c r="B194" s="5" t="s">
        <v>26</v>
      </c>
      <c r="C194" s="5" t="s">
        <v>303</v>
      </c>
      <c r="D194" s="18">
        <v>200</v>
      </c>
      <c r="E194" s="28">
        <f>E195</f>
        <v>1351320.63</v>
      </c>
    </row>
    <row r="195" spans="1:5" ht="24">
      <c r="A195" s="42" t="s">
        <v>62</v>
      </c>
      <c r="B195" s="5" t="s">
        <v>26</v>
      </c>
      <c r="C195" s="5" t="s">
        <v>303</v>
      </c>
      <c r="D195" s="18">
        <v>240</v>
      </c>
      <c r="E195" s="29">
        <v>1351320.63</v>
      </c>
    </row>
    <row r="196" spans="1:5" ht="12">
      <c r="A196" s="36" t="s">
        <v>95</v>
      </c>
      <c r="B196" s="13" t="s">
        <v>27</v>
      </c>
      <c r="C196" s="8"/>
      <c r="D196" s="54"/>
      <c r="E196" s="32">
        <f>E197+E202+E207+E220</f>
        <v>48584818.39</v>
      </c>
    </row>
    <row r="197" spans="1:5" ht="24">
      <c r="A197" s="30" t="s">
        <v>252</v>
      </c>
      <c r="B197" s="52" t="s">
        <v>27</v>
      </c>
      <c r="C197" s="52" t="s">
        <v>162</v>
      </c>
      <c r="D197" s="39"/>
      <c r="E197" s="26">
        <f aca="true" t="shared" si="1" ref="E197:E205">E198</f>
        <v>165000</v>
      </c>
    </row>
    <row r="198" spans="1:5" ht="24">
      <c r="A198" s="50" t="s">
        <v>254</v>
      </c>
      <c r="B198" s="52" t="s">
        <v>27</v>
      </c>
      <c r="C198" s="52" t="s">
        <v>256</v>
      </c>
      <c r="D198" s="39"/>
      <c r="E198" s="26">
        <f t="shared" si="1"/>
        <v>165000</v>
      </c>
    </row>
    <row r="199" spans="1:5" ht="12">
      <c r="A199" s="50" t="s">
        <v>165</v>
      </c>
      <c r="B199" s="52" t="s">
        <v>27</v>
      </c>
      <c r="C199" s="52" t="s">
        <v>262</v>
      </c>
      <c r="D199" s="39"/>
      <c r="E199" s="26">
        <f t="shared" si="1"/>
        <v>165000</v>
      </c>
    </row>
    <row r="200" spans="1:5" ht="24">
      <c r="A200" s="42" t="s">
        <v>61</v>
      </c>
      <c r="B200" s="5" t="s">
        <v>27</v>
      </c>
      <c r="C200" s="5" t="s">
        <v>262</v>
      </c>
      <c r="D200" s="18">
        <v>200</v>
      </c>
      <c r="E200" s="28">
        <f t="shared" si="1"/>
        <v>165000</v>
      </c>
    </row>
    <row r="201" spans="1:5" ht="24">
      <c r="A201" s="42" t="s">
        <v>62</v>
      </c>
      <c r="B201" s="5" t="s">
        <v>27</v>
      </c>
      <c r="C201" s="5" t="s">
        <v>262</v>
      </c>
      <c r="D201" s="18">
        <v>240</v>
      </c>
      <c r="E201" s="29">
        <v>165000</v>
      </c>
    </row>
    <row r="202" spans="1:5" ht="36">
      <c r="A202" s="30" t="s">
        <v>286</v>
      </c>
      <c r="B202" s="52" t="s">
        <v>27</v>
      </c>
      <c r="C202" s="52" t="s">
        <v>287</v>
      </c>
      <c r="D202" s="39"/>
      <c r="E202" s="26">
        <f t="shared" si="1"/>
        <v>2500000</v>
      </c>
    </row>
    <row r="203" spans="1:5" ht="24">
      <c r="A203" s="50" t="s">
        <v>288</v>
      </c>
      <c r="B203" s="52" t="s">
        <v>27</v>
      </c>
      <c r="C203" s="52" t="s">
        <v>289</v>
      </c>
      <c r="D203" s="39"/>
      <c r="E203" s="26">
        <f t="shared" si="1"/>
        <v>2500000</v>
      </c>
    </row>
    <row r="204" spans="1:5" ht="24">
      <c r="A204" s="50" t="s">
        <v>295</v>
      </c>
      <c r="B204" s="52" t="s">
        <v>27</v>
      </c>
      <c r="C204" s="52" t="s">
        <v>296</v>
      </c>
      <c r="D204" s="39"/>
      <c r="E204" s="26">
        <f t="shared" si="1"/>
        <v>2500000</v>
      </c>
    </row>
    <row r="205" spans="1:5" ht="24">
      <c r="A205" s="42" t="s">
        <v>61</v>
      </c>
      <c r="B205" s="5" t="s">
        <v>27</v>
      </c>
      <c r="C205" s="5" t="s">
        <v>296</v>
      </c>
      <c r="D205" s="18">
        <v>200</v>
      </c>
      <c r="E205" s="28">
        <f t="shared" si="1"/>
        <v>2500000</v>
      </c>
    </row>
    <row r="206" spans="1:5" ht="24">
      <c r="A206" s="42" t="s">
        <v>62</v>
      </c>
      <c r="B206" s="5" t="s">
        <v>27</v>
      </c>
      <c r="C206" s="5" t="s">
        <v>296</v>
      </c>
      <c r="D206" s="18">
        <v>240</v>
      </c>
      <c r="E206" s="29">
        <v>2500000</v>
      </c>
    </row>
    <row r="207" spans="1:5" ht="60">
      <c r="A207" s="30" t="s">
        <v>158</v>
      </c>
      <c r="B207" s="52" t="s">
        <v>27</v>
      </c>
      <c r="C207" s="52" t="s">
        <v>159</v>
      </c>
      <c r="D207" s="18"/>
      <c r="E207" s="26">
        <f>E208</f>
        <v>19595868.79</v>
      </c>
    </row>
    <row r="208" spans="1:5" ht="24">
      <c r="A208" s="50" t="s">
        <v>160</v>
      </c>
      <c r="B208" s="52" t="s">
        <v>27</v>
      </c>
      <c r="C208" s="52" t="s">
        <v>161</v>
      </c>
      <c r="D208" s="18"/>
      <c r="E208" s="26">
        <f>E209+E212+E215</f>
        <v>19595868.79</v>
      </c>
    </row>
    <row r="209" spans="1:5" ht="24">
      <c r="A209" s="50" t="s">
        <v>315</v>
      </c>
      <c r="B209" s="52" t="s">
        <v>27</v>
      </c>
      <c r="C209" s="52" t="s">
        <v>316</v>
      </c>
      <c r="D209" s="39"/>
      <c r="E209" s="26">
        <f>+E210</f>
        <v>4004004</v>
      </c>
    </row>
    <row r="210" spans="1:5" ht="12">
      <c r="A210" s="42" t="s">
        <v>45</v>
      </c>
      <c r="B210" s="5" t="s">
        <v>27</v>
      </c>
      <c r="C210" s="5" t="s">
        <v>316</v>
      </c>
      <c r="D210" s="18">
        <v>800</v>
      </c>
      <c r="E210" s="28">
        <f>E211</f>
        <v>4004004</v>
      </c>
    </row>
    <row r="211" spans="1:5" ht="36">
      <c r="A211" s="42" t="s">
        <v>66</v>
      </c>
      <c r="B211" s="5" t="s">
        <v>27</v>
      </c>
      <c r="C211" s="5" t="s">
        <v>316</v>
      </c>
      <c r="D211" s="18">
        <v>810</v>
      </c>
      <c r="E211" s="29">
        <v>4004004</v>
      </c>
    </row>
    <row r="212" spans="1:5" ht="36">
      <c r="A212" s="49" t="s">
        <v>233</v>
      </c>
      <c r="B212" s="52" t="s">
        <v>27</v>
      </c>
      <c r="C212" s="52" t="s">
        <v>241</v>
      </c>
      <c r="D212" s="39"/>
      <c r="E212" s="26">
        <f>E213</f>
        <v>5911864.79</v>
      </c>
    </row>
    <row r="213" spans="1:5" ht="24">
      <c r="A213" s="6" t="s">
        <v>61</v>
      </c>
      <c r="B213" s="5" t="s">
        <v>27</v>
      </c>
      <c r="C213" s="5" t="s">
        <v>241</v>
      </c>
      <c r="D213" s="18">
        <v>200</v>
      </c>
      <c r="E213" s="28">
        <f>E214</f>
        <v>5911864.79</v>
      </c>
    </row>
    <row r="214" spans="1:5" ht="24">
      <c r="A214" s="6" t="s">
        <v>62</v>
      </c>
      <c r="B214" s="5" t="s">
        <v>27</v>
      </c>
      <c r="C214" s="5" t="s">
        <v>241</v>
      </c>
      <c r="D214" s="18">
        <v>240</v>
      </c>
      <c r="E214" s="29">
        <v>5911864.79</v>
      </c>
    </row>
    <row r="215" spans="1:5" ht="12">
      <c r="A215" s="50" t="s">
        <v>239</v>
      </c>
      <c r="B215" s="52" t="s">
        <v>27</v>
      </c>
      <c r="C215" s="52" t="s">
        <v>240</v>
      </c>
      <c r="D215" s="18"/>
      <c r="E215" s="26">
        <f>E216+E218</f>
        <v>9680000</v>
      </c>
    </row>
    <row r="216" spans="1:5" ht="24">
      <c r="A216" s="6" t="s">
        <v>61</v>
      </c>
      <c r="B216" s="5" t="s">
        <v>27</v>
      </c>
      <c r="C216" s="5" t="s">
        <v>240</v>
      </c>
      <c r="D216" s="18">
        <v>200</v>
      </c>
      <c r="E216" s="28">
        <f>E217</f>
        <v>80000</v>
      </c>
    </row>
    <row r="217" spans="1:5" ht="24">
      <c r="A217" s="6" t="s">
        <v>62</v>
      </c>
      <c r="B217" s="5" t="s">
        <v>27</v>
      </c>
      <c r="C217" s="5" t="s">
        <v>240</v>
      </c>
      <c r="D217" s="18">
        <v>240</v>
      </c>
      <c r="E217" s="29">
        <v>80000</v>
      </c>
    </row>
    <row r="218" spans="1:5" ht="12">
      <c r="A218" s="42" t="s">
        <v>45</v>
      </c>
      <c r="B218" s="5" t="s">
        <v>27</v>
      </c>
      <c r="C218" s="5" t="s">
        <v>240</v>
      </c>
      <c r="D218" s="18">
        <v>800</v>
      </c>
      <c r="E218" s="28">
        <f>E219</f>
        <v>9600000</v>
      </c>
    </row>
    <row r="219" spans="1:5" ht="36">
      <c r="A219" s="42" t="s">
        <v>66</v>
      </c>
      <c r="B219" s="5" t="s">
        <v>27</v>
      </c>
      <c r="C219" s="5" t="s">
        <v>240</v>
      </c>
      <c r="D219" s="18">
        <v>810</v>
      </c>
      <c r="E219" s="29">
        <v>9600000</v>
      </c>
    </row>
    <row r="220" spans="1:5" ht="36">
      <c r="A220" s="30" t="s">
        <v>70</v>
      </c>
      <c r="B220" s="52" t="s">
        <v>27</v>
      </c>
      <c r="C220" s="52" t="s">
        <v>136</v>
      </c>
      <c r="D220" s="18"/>
      <c r="E220" s="26">
        <f>E221</f>
        <v>26323949.6</v>
      </c>
    </row>
    <row r="221" spans="1:5" ht="36">
      <c r="A221" s="49" t="s">
        <v>171</v>
      </c>
      <c r="B221" s="52" t="s">
        <v>27</v>
      </c>
      <c r="C221" s="52" t="s">
        <v>135</v>
      </c>
      <c r="D221" s="18"/>
      <c r="E221" s="26">
        <f>E222+E225+E230</f>
        <v>26323949.6</v>
      </c>
    </row>
    <row r="222" spans="1:5" ht="36">
      <c r="A222" s="48" t="s">
        <v>330</v>
      </c>
      <c r="B222" s="52" t="s">
        <v>27</v>
      </c>
      <c r="C222" s="52" t="s">
        <v>361</v>
      </c>
      <c r="D222" s="39"/>
      <c r="E222" s="26">
        <f>E223</f>
        <v>14800000</v>
      </c>
    </row>
    <row r="223" spans="1:5" ht="12">
      <c r="A223" s="42" t="s">
        <v>45</v>
      </c>
      <c r="B223" s="5" t="s">
        <v>27</v>
      </c>
      <c r="C223" s="5" t="s">
        <v>361</v>
      </c>
      <c r="D223" s="18">
        <v>800</v>
      </c>
      <c r="E223" s="28">
        <f>E224</f>
        <v>14800000</v>
      </c>
    </row>
    <row r="224" spans="1:5" ht="36">
      <c r="A224" s="42" t="s">
        <v>66</v>
      </c>
      <c r="B224" s="5" t="s">
        <v>27</v>
      </c>
      <c r="C224" s="5" t="s">
        <v>361</v>
      </c>
      <c r="D224" s="18">
        <v>810</v>
      </c>
      <c r="E224" s="29">
        <v>14800000</v>
      </c>
    </row>
    <row r="225" spans="1:5" ht="24">
      <c r="A225" s="49" t="s">
        <v>211</v>
      </c>
      <c r="B225" s="52" t="s">
        <v>27</v>
      </c>
      <c r="C225" s="52" t="s">
        <v>236</v>
      </c>
      <c r="D225" s="39"/>
      <c r="E225" s="26">
        <f>E226+E228</f>
        <v>11370996</v>
      </c>
    </row>
    <row r="226" spans="1:5" ht="24">
      <c r="A226" s="42" t="s">
        <v>61</v>
      </c>
      <c r="B226" s="5" t="s">
        <v>27</v>
      </c>
      <c r="C226" s="5" t="s">
        <v>236</v>
      </c>
      <c r="D226" s="18">
        <v>200</v>
      </c>
      <c r="E226" s="28">
        <f>E227</f>
        <v>375000</v>
      </c>
    </row>
    <row r="227" spans="1:5" ht="24">
      <c r="A227" s="42" t="s">
        <v>62</v>
      </c>
      <c r="B227" s="5" t="s">
        <v>27</v>
      </c>
      <c r="C227" s="5" t="s">
        <v>236</v>
      </c>
      <c r="D227" s="18">
        <v>240</v>
      </c>
      <c r="E227" s="29">
        <v>375000</v>
      </c>
    </row>
    <row r="228" spans="1:5" ht="12">
      <c r="A228" s="42" t="s">
        <v>45</v>
      </c>
      <c r="B228" s="5" t="s">
        <v>27</v>
      </c>
      <c r="C228" s="5" t="s">
        <v>236</v>
      </c>
      <c r="D228" s="18">
        <v>800</v>
      </c>
      <c r="E228" s="28">
        <f>E229</f>
        <v>10995996</v>
      </c>
    </row>
    <row r="229" spans="1:5" ht="36">
      <c r="A229" s="42" t="s">
        <v>66</v>
      </c>
      <c r="B229" s="5" t="s">
        <v>27</v>
      </c>
      <c r="C229" s="5" t="s">
        <v>236</v>
      </c>
      <c r="D229" s="18">
        <v>810</v>
      </c>
      <c r="E229" s="29">
        <v>10995996</v>
      </c>
    </row>
    <row r="230" spans="1:5" ht="12">
      <c r="A230" s="50" t="s">
        <v>302</v>
      </c>
      <c r="B230" s="52" t="s">
        <v>27</v>
      </c>
      <c r="C230" s="52" t="s">
        <v>303</v>
      </c>
      <c r="D230" s="18"/>
      <c r="E230" s="26">
        <f>E231</f>
        <v>152953.6</v>
      </c>
    </row>
    <row r="231" spans="1:5" ht="24">
      <c r="A231" s="42" t="s">
        <v>61</v>
      </c>
      <c r="B231" s="5" t="s">
        <v>27</v>
      </c>
      <c r="C231" s="5" t="s">
        <v>303</v>
      </c>
      <c r="D231" s="18">
        <v>200</v>
      </c>
      <c r="E231" s="28">
        <f>E232</f>
        <v>152953.6</v>
      </c>
    </row>
    <row r="232" spans="1:5" ht="24">
      <c r="A232" s="42" t="s">
        <v>62</v>
      </c>
      <c r="B232" s="5" t="s">
        <v>27</v>
      </c>
      <c r="C232" s="5" t="s">
        <v>303</v>
      </c>
      <c r="D232" s="18">
        <v>240</v>
      </c>
      <c r="E232" s="29">
        <v>152953.6</v>
      </c>
    </row>
    <row r="233" spans="1:5" ht="12">
      <c r="A233" s="36" t="s">
        <v>28</v>
      </c>
      <c r="B233" s="13" t="s">
        <v>29</v>
      </c>
      <c r="C233" s="8"/>
      <c r="D233" s="54"/>
      <c r="E233" s="32">
        <f>E234+E268+E273</f>
        <v>32138547.39</v>
      </c>
    </row>
    <row r="234" spans="1:5" ht="36">
      <c r="A234" s="30" t="s">
        <v>67</v>
      </c>
      <c r="B234" s="52" t="s">
        <v>29</v>
      </c>
      <c r="C234" s="52" t="s">
        <v>148</v>
      </c>
      <c r="D234" s="18"/>
      <c r="E234" s="26">
        <f>E235</f>
        <v>23137008.49</v>
      </c>
    </row>
    <row r="235" spans="1:5" ht="24">
      <c r="A235" s="105" t="s">
        <v>199</v>
      </c>
      <c r="B235" s="52" t="s">
        <v>29</v>
      </c>
      <c r="C235" s="52" t="s">
        <v>166</v>
      </c>
      <c r="D235" s="18"/>
      <c r="E235" s="26">
        <f>E236+E241+E244+E247+E250+E259+E256++E253+E262+E265</f>
        <v>23137008.49</v>
      </c>
    </row>
    <row r="236" spans="1:5" ht="12">
      <c r="A236" s="49" t="s">
        <v>68</v>
      </c>
      <c r="B236" s="52" t="s">
        <v>29</v>
      </c>
      <c r="C236" s="52" t="s">
        <v>167</v>
      </c>
      <c r="D236" s="39"/>
      <c r="E236" s="26">
        <f>E237+E239</f>
        <v>6579390.19</v>
      </c>
    </row>
    <row r="237" spans="1:5" ht="24">
      <c r="A237" s="42" t="s">
        <v>61</v>
      </c>
      <c r="B237" s="5" t="s">
        <v>29</v>
      </c>
      <c r="C237" s="5" t="s">
        <v>167</v>
      </c>
      <c r="D237" s="18">
        <v>200</v>
      </c>
      <c r="E237" s="28">
        <f>E238</f>
        <v>6578390.19</v>
      </c>
    </row>
    <row r="238" spans="1:5" ht="24">
      <c r="A238" s="42" t="s">
        <v>62</v>
      </c>
      <c r="B238" s="5" t="s">
        <v>29</v>
      </c>
      <c r="C238" s="5" t="s">
        <v>167</v>
      </c>
      <c r="D238" s="18">
        <v>240</v>
      </c>
      <c r="E238" s="29">
        <v>6578390.19</v>
      </c>
    </row>
    <row r="239" spans="1:5" ht="12">
      <c r="A239" s="42" t="s">
        <v>45</v>
      </c>
      <c r="B239" s="5" t="s">
        <v>29</v>
      </c>
      <c r="C239" s="5" t="s">
        <v>167</v>
      </c>
      <c r="D239" s="18">
        <v>800</v>
      </c>
      <c r="E239" s="28">
        <f>E240</f>
        <v>1000</v>
      </c>
    </row>
    <row r="240" spans="1:5" ht="12">
      <c r="A240" s="42" t="s">
        <v>63</v>
      </c>
      <c r="B240" s="5" t="s">
        <v>29</v>
      </c>
      <c r="C240" s="5" t="s">
        <v>167</v>
      </c>
      <c r="D240" s="18">
        <v>850</v>
      </c>
      <c r="E240" s="29">
        <v>1000</v>
      </c>
    </row>
    <row r="241" spans="1:5" ht="12">
      <c r="A241" s="14" t="s">
        <v>107</v>
      </c>
      <c r="B241" s="52" t="s">
        <v>29</v>
      </c>
      <c r="C241" s="52" t="s">
        <v>168</v>
      </c>
      <c r="D241" s="18"/>
      <c r="E241" s="26">
        <f>E242</f>
        <v>6413990.83</v>
      </c>
    </row>
    <row r="242" spans="1:5" ht="24">
      <c r="A242" s="42" t="s">
        <v>61</v>
      </c>
      <c r="B242" s="5" t="s">
        <v>29</v>
      </c>
      <c r="C242" s="5" t="s">
        <v>168</v>
      </c>
      <c r="D242" s="18">
        <v>200</v>
      </c>
      <c r="E242" s="28">
        <f>E243</f>
        <v>6413990.83</v>
      </c>
    </row>
    <row r="243" spans="1:5" ht="24">
      <c r="A243" s="59" t="s">
        <v>62</v>
      </c>
      <c r="B243" s="5" t="s">
        <v>29</v>
      </c>
      <c r="C243" s="5" t="s">
        <v>168</v>
      </c>
      <c r="D243" s="18">
        <v>240</v>
      </c>
      <c r="E243" s="29">
        <v>6413990.83</v>
      </c>
    </row>
    <row r="244" spans="1:5" ht="24">
      <c r="A244" s="14" t="s">
        <v>109</v>
      </c>
      <c r="B244" s="52" t="s">
        <v>29</v>
      </c>
      <c r="C244" s="52" t="s">
        <v>195</v>
      </c>
      <c r="D244" s="39"/>
      <c r="E244" s="26">
        <f>E245</f>
        <v>1116101.63</v>
      </c>
    </row>
    <row r="245" spans="1:5" ht="24">
      <c r="A245" s="42" t="s">
        <v>61</v>
      </c>
      <c r="B245" s="5" t="s">
        <v>29</v>
      </c>
      <c r="C245" s="5" t="s">
        <v>195</v>
      </c>
      <c r="D245" s="18">
        <v>200</v>
      </c>
      <c r="E245" s="28">
        <f>E246</f>
        <v>1116101.63</v>
      </c>
    </row>
    <row r="246" spans="1:5" ht="24">
      <c r="A246" s="42" t="s">
        <v>62</v>
      </c>
      <c r="B246" s="5" t="s">
        <v>29</v>
      </c>
      <c r="C246" s="5" t="s">
        <v>195</v>
      </c>
      <c r="D246" s="18">
        <v>240</v>
      </c>
      <c r="E246" s="29">
        <v>1116101.63</v>
      </c>
    </row>
    <row r="247" spans="1:5" ht="24">
      <c r="A247" s="14" t="s">
        <v>228</v>
      </c>
      <c r="B247" s="52" t="s">
        <v>29</v>
      </c>
      <c r="C247" s="52" t="s">
        <v>226</v>
      </c>
      <c r="D247" s="39"/>
      <c r="E247" s="26">
        <f>E248</f>
        <v>30100</v>
      </c>
    </row>
    <row r="248" spans="1:5" ht="24">
      <c r="A248" s="42" t="s">
        <v>61</v>
      </c>
      <c r="B248" s="5" t="s">
        <v>29</v>
      </c>
      <c r="C248" s="5" t="s">
        <v>226</v>
      </c>
      <c r="D248" s="18">
        <v>200</v>
      </c>
      <c r="E248" s="28">
        <f>E249</f>
        <v>30100</v>
      </c>
    </row>
    <row r="249" spans="1:5" ht="24">
      <c r="A249" s="59" t="s">
        <v>62</v>
      </c>
      <c r="B249" s="5" t="s">
        <v>29</v>
      </c>
      <c r="C249" s="5" t="s">
        <v>226</v>
      </c>
      <c r="D249" s="18">
        <v>240</v>
      </c>
      <c r="E249" s="29">
        <v>30100</v>
      </c>
    </row>
    <row r="250" spans="1:5" ht="12">
      <c r="A250" s="14" t="s">
        <v>69</v>
      </c>
      <c r="B250" s="52" t="s">
        <v>29</v>
      </c>
      <c r="C250" s="52" t="s">
        <v>169</v>
      </c>
      <c r="D250" s="18"/>
      <c r="E250" s="26">
        <f>E251</f>
        <v>2354000</v>
      </c>
    </row>
    <row r="251" spans="1:5" ht="24">
      <c r="A251" s="42" t="s">
        <v>61</v>
      </c>
      <c r="B251" s="5" t="s">
        <v>29</v>
      </c>
      <c r="C251" s="5" t="s">
        <v>169</v>
      </c>
      <c r="D251" s="18">
        <v>200</v>
      </c>
      <c r="E251" s="28">
        <f>E252</f>
        <v>2354000</v>
      </c>
    </row>
    <row r="252" spans="1:5" ht="24">
      <c r="A252" s="42" t="s">
        <v>62</v>
      </c>
      <c r="B252" s="5" t="s">
        <v>29</v>
      </c>
      <c r="C252" s="5" t="s">
        <v>169</v>
      </c>
      <c r="D252" s="18">
        <v>240</v>
      </c>
      <c r="E252" s="29">
        <v>2354000</v>
      </c>
    </row>
    <row r="253" spans="1:5" ht="12">
      <c r="A253" s="14" t="s">
        <v>238</v>
      </c>
      <c r="B253" s="52" t="s">
        <v>29</v>
      </c>
      <c r="C253" s="52" t="s">
        <v>237</v>
      </c>
      <c r="D253" s="39"/>
      <c r="E253" s="26">
        <f>E254</f>
        <v>1824111.48</v>
      </c>
    </row>
    <row r="254" spans="1:5" ht="24">
      <c r="A254" s="42" t="s">
        <v>61</v>
      </c>
      <c r="B254" s="5" t="s">
        <v>29</v>
      </c>
      <c r="C254" s="5" t="s">
        <v>237</v>
      </c>
      <c r="D254" s="18">
        <v>200</v>
      </c>
      <c r="E254" s="28">
        <f>E255</f>
        <v>1824111.48</v>
      </c>
    </row>
    <row r="255" spans="1:5" ht="24">
      <c r="A255" s="42" t="s">
        <v>62</v>
      </c>
      <c r="B255" s="5" t="s">
        <v>29</v>
      </c>
      <c r="C255" s="5" t="s">
        <v>237</v>
      </c>
      <c r="D255" s="18">
        <v>240</v>
      </c>
      <c r="E255" s="29">
        <v>1824111.48</v>
      </c>
    </row>
    <row r="256" spans="1:5" ht="24">
      <c r="A256" s="14" t="s">
        <v>229</v>
      </c>
      <c r="B256" s="52" t="s">
        <v>29</v>
      </c>
      <c r="C256" s="52" t="s">
        <v>227</v>
      </c>
      <c r="D256" s="18"/>
      <c r="E256" s="26">
        <f>E257</f>
        <v>20000</v>
      </c>
    </row>
    <row r="257" spans="1:5" ht="24">
      <c r="A257" s="42" t="s">
        <v>61</v>
      </c>
      <c r="B257" s="5" t="s">
        <v>29</v>
      </c>
      <c r="C257" s="5" t="s">
        <v>227</v>
      </c>
      <c r="D257" s="18">
        <v>200</v>
      </c>
      <c r="E257" s="28">
        <f>E258</f>
        <v>20000</v>
      </c>
    </row>
    <row r="258" spans="1:5" ht="24">
      <c r="A258" s="59" t="s">
        <v>62</v>
      </c>
      <c r="B258" s="5" t="s">
        <v>29</v>
      </c>
      <c r="C258" s="5" t="s">
        <v>227</v>
      </c>
      <c r="D258" s="18">
        <v>240</v>
      </c>
      <c r="E258" s="29">
        <v>20000</v>
      </c>
    </row>
    <row r="259" spans="1:5" ht="12">
      <c r="A259" s="14" t="s">
        <v>110</v>
      </c>
      <c r="B259" s="52" t="s">
        <v>29</v>
      </c>
      <c r="C259" s="52" t="s">
        <v>170</v>
      </c>
      <c r="D259" s="18"/>
      <c r="E259" s="26">
        <f aca="true" t="shared" si="2" ref="E259:E266">E260</f>
        <v>2689920.2</v>
      </c>
    </row>
    <row r="260" spans="1:5" ht="24">
      <c r="A260" s="42" t="s">
        <v>61</v>
      </c>
      <c r="B260" s="5" t="s">
        <v>29</v>
      </c>
      <c r="C260" s="5" t="s">
        <v>170</v>
      </c>
      <c r="D260" s="18">
        <v>200</v>
      </c>
      <c r="E260" s="28">
        <f t="shared" si="2"/>
        <v>2689920.2</v>
      </c>
    </row>
    <row r="261" spans="1:5" ht="24">
      <c r="A261" s="42" t="s">
        <v>62</v>
      </c>
      <c r="B261" s="5" t="s">
        <v>29</v>
      </c>
      <c r="C261" s="5" t="s">
        <v>170</v>
      </c>
      <c r="D261" s="18">
        <v>240</v>
      </c>
      <c r="E261" s="29">
        <v>2689920.2</v>
      </c>
    </row>
    <row r="262" spans="1:5" ht="24">
      <c r="A262" s="14" t="s">
        <v>362</v>
      </c>
      <c r="B262" s="52" t="s">
        <v>29</v>
      </c>
      <c r="C262" s="52" t="s">
        <v>363</v>
      </c>
      <c r="D262" s="18"/>
      <c r="E262" s="26">
        <f t="shared" si="2"/>
        <v>1501501.5</v>
      </c>
    </row>
    <row r="263" spans="1:5" ht="24">
      <c r="A263" s="42" t="s">
        <v>61</v>
      </c>
      <c r="B263" s="5" t="s">
        <v>29</v>
      </c>
      <c r="C263" s="5" t="s">
        <v>363</v>
      </c>
      <c r="D263" s="18">
        <v>200</v>
      </c>
      <c r="E263" s="28">
        <f t="shared" si="2"/>
        <v>1501501.5</v>
      </c>
    </row>
    <row r="264" spans="1:5" ht="24">
      <c r="A264" s="42" t="s">
        <v>62</v>
      </c>
      <c r="B264" s="5" t="s">
        <v>29</v>
      </c>
      <c r="C264" s="5" t="s">
        <v>363</v>
      </c>
      <c r="D264" s="18">
        <v>240</v>
      </c>
      <c r="E264" s="29">
        <v>1501501.5</v>
      </c>
    </row>
    <row r="265" spans="1:5" ht="24">
      <c r="A265" s="14" t="s">
        <v>375</v>
      </c>
      <c r="B265" s="52" t="s">
        <v>29</v>
      </c>
      <c r="C265" s="52" t="s">
        <v>376</v>
      </c>
      <c r="D265" s="18"/>
      <c r="E265" s="26">
        <f t="shared" si="2"/>
        <v>607892.66</v>
      </c>
    </row>
    <row r="266" spans="1:5" ht="24">
      <c r="A266" s="42" t="s">
        <v>61</v>
      </c>
      <c r="B266" s="5" t="s">
        <v>29</v>
      </c>
      <c r="C266" s="5" t="s">
        <v>376</v>
      </c>
      <c r="D266" s="18">
        <v>200</v>
      </c>
      <c r="E266" s="28">
        <f t="shared" si="2"/>
        <v>607892.66</v>
      </c>
    </row>
    <row r="267" spans="1:5" ht="24">
      <c r="A267" s="42" t="s">
        <v>62</v>
      </c>
      <c r="B267" s="5" t="s">
        <v>29</v>
      </c>
      <c r="C267" s="5" t="s">
        <v>376</v>
      </c>
      <c r="D267" s="18">
        <v>240</v>
      </c>
      <c r="E267" s="29">
        <v>607892.66</v>
      </c>
    </row>
    <row r="268" spans="1:5" ht="36">
      <c r="A268" s="30" t="s">
        <v>300</v>
      </c>
      <c r="B268" s="52" t="s">
        <v>29</v>
      </c>
      <c r="C268" s="52" t="s">
        <v>277</v>
      </c>
      <c r="D268" s="39"/>
      <c r="E268" s="26">
        <f>E269</f>
        <v>8392065.83</v>
      </c>
    </row>
    <row r="269" spans="1:5" ht="24">
      <c r="A269" s="50" t="s">
        <v>290</v>
      </c>
      <c r="B269" s="52" t="s">
        <v>29</v>
      </c>
      <c r="C269" s="52" t="s">
        <v>278</v>
      </c>
      <c r="D269" s="39"/>
      <c r="E269" s="26">
        <f>E270</f>
        <v>8392065.83</v>
      </c>
    </row>
    <row r="270" spans="1:5" ht="12">
      <c r="A270" s="50" t="s">
        <v>311</v>
      </c>
      <c r="B270" s="52" t="s">
        <v>29</v>
      </c>
      <c r="C270" s="52" t="s">
        <v>312</v>
      </c>
      <c r="D270" s="39"/>
      <c r="E270" s="26">
        <f>E271</f>
        <v>8392065.83</v>
      </c>
    </row>
    <row r="271" spans="1:5" ht="24">
      <c r="A271" s="42" t="s">
        <v>61</v>
      </c>
      <c r="B271" s="5" t="s">
        <v>29</v>
      </c>
      <c r="C271" s="5" t="s">
        <v>312</v>
      </c>
      <c r="D271" s="18">
        <v>200</v>
      </c>
      <c r="E271" s="28">
        <f>E272</f>
        <v>8392065.83</v>
      </c>
    </row>
    <row r="272" spans="1:5" ht="24">
      <c r="A272" s="42" t="s">
        <v>62</v>
      </c>
      <c r="B272" s="5" t="s">
        <v>29</v>
      </c>
      <c r="C272" s="5" t="s">
        <v>312</v>
      </c>
      <c r="D272" s="18">
        <v>240</v>
      </c>
      <c r="E272" s="29">
        <v>8392065.83</v>
      </c>
    </row>
    <row r="273" spans="1:5" ht="24">
      <c r="A273" s="30" t="s">
        <v>252</v>
      </c>
      <c r="B273" s="52" t="s">
        <v>29</v>
      </c>
      <c r="C273" s="52" t="s">
        <v>162</v>
      </c>
      <c r="D273" s="39"/>
      <c r="E273" s="26">
        <f>E274</f>
        <v>609473.07</v>
      </c>
    </row>
    <row r="274" spans="1:5" ht="24">
      <c r="A274" s="50" t="s">
        <v>254</v>
      </c>
      <c r="B274" s="52" t="s">
        <v>29</v>
      </c>
      <c r="C274" s="52" t="s">
        <v>256</v>
      </c>
      <c r="D274" s="39"/>
      <c r="E274" s="26">
        <f>E275</f>
        <v>609473.07</v>
      </c>
    </row>
    <row r="275" spans="1:5" ht="12">
      <c r="A275" s="50" t="s">
        <v>165</v>
      </c>
      <c r="B275" s="52" t="s">
        <v>29</v>
      </c>
      <c r="C275" s="52" t="s">
        <v>262</v>
      </c>
      <c r="D275" s="39"/>
      <c r="E275" s="26">
        <f>E276</f>
        <v>609473.07</v>
      </c>
    </row>
    <row r="276" spans="1:5" ht="24">
      <c r="A276" s="42" t="s">
        <v>61</v>
      </c>
      <c r="B276" s="5" t="s">
        <v>29</v>
      </c>
      <c r="C276" s="5" t="s">
        <v>262</v>
      </c>
      <c r="D276" s="18">
        <v>200</v>
      </c>
      <c r="E276" s="28">
        <f>E277</f>
        <v>609473.07</v>
      </c>
    </row>
    <row r="277" spans="1:5" ht="24">
      <c r="A277" s="42" t="s">
        <v>62</v>
      </c>
      <c r="B277" s="5" t="s">
        <v>29</v>
      </c>
      <c r="C277" s="5" t="s">
        <v>262</v>
      </c>
      <c r="D277" s="18">
        <v>240</v>
      </c>
      <c r="E277" s="29">
        <v>609473.07</v>
      </c>
    </row>
    <row r="278" spans="1:5" ht="12">
      <c r="A278" s="16" t="s">
        <v>30</v>
      </c>
      <c r="B278" s="3" t="s">
        <v>31</v>
      </c>
      <c r="C278" s="9"/>
      <c r="D278" s="9"/>
      <c r="E278" s="25">
        <f>E279+E286+E293</f>
        <v>2276159</v>
      </c>
    </row>
    <row r="279" spans="1:5" ht="12">
      <c r="A279" s="37" t="s">
        <v>357</v>
      </c>
      <c r="B279" s="13" t="s">
        <v>358</v>
      </c>
      <c r="C279" s="8"/>
      <c r="D279" s="8"/>
      <c r="E279" s="31">
        <f aca="true" t="shared" si="3" ref="E279:E284">E280</f>
        <v>802558.27</v>
      </c>
    </row>
    <row r="280" spans="1:5" ht="24">
      <c r="A280" s="30" t="s">
        <v>71</v>
      </c>
      <c r="B280" s="52" t="s">
        <v>358</v>
      </c>
      <c r="C280" s="52" t="s">
        <v>180</v>
      </c>
      <c r="D280" s="52"/>
      <c r="E280" s="26">
        <f t="shared" si="3"/>
        <v>802558.27</v>
      </c>
    </row>
    <row r="281" spans="1:5" ht="24">
      <c r="A281" s="30" t="s">
        <v>183</v>
      </c>
      <c r="B281" s="52" t="s">
        <v>358</v>
      </c>
      <c r="C281" s="52" t="s">
        <v>184</v>
      </c>
      <c r="D281" s="52"/>
      <c r="E281" s="26">
        <f t="shared" si="3"/>
        <v>802558.27</v>
      </c>
    </row>
    <row r="282" spans="1:5" ht="24">
      <c r="A282" s="50" t="s">
        <v>185</v>
      </c>
      <c r="B282" s="52" t="s">
        <v>358</v>
      </c>
      <c r="C282" s="52" t="s">
        <v>214</v>
      </c>
      <c r="D282" s="52"/>
      <c r="E282" s="26">
        <f t="shared" si="3"/>
        <v>802558.27</v>
      </c>
    </row>
    <row r="283" spans="1:5" ht="12">
      <c r="A283" s="50" t="s">
        <v>196</v>
      </c>
      <c r="B283" s="52" t="s">
        <v>358</v>
      </c>
      <c r="C283" s="52" t="s">
        <v>266</v>
      </c>
      <c r="D283" s="5"/>
      <c r="E283" s="26">
        <f t="shared" si="3"/>
        <v>802558.27</v>
      </c>
    </row>
    <row r="284" spans="1:5" ht="12">
      <c r="A284" s="42" t="s">
        <v>45</v>
      </c>
      <c r="B284" s="5" t="s">
        <v>358</v>
      </c>
      <c r="C284" s="5" t="s">
        <v>266</v>
      </c>
      <c r="D284" s="5" t="s">
        <v>112</v>
      </c>
      <c r="E284" s="28">
        <f t="shared" si="3"/>
        <v>802558.27</v>
      </c>
    </row>
    <row r="285" spans="1:5" ht="12">
      <c r="A285" s="42" t="s">
        <v>114</v>
      </c>
      <c r="B285" s="5" t="s">
        <v>358</v>
      </c>
      <c r="C285" s="5" t="s">
        <v>266</v>
      </c>
      <c r="D285" s="5" t="s">
        <v>113</v>
      </c>
      <c r="E285" s="29">
        <v>802558.27</v>
      </c>
    </row>
    <row r="286" spans="1:5" ht="12">
      <c r="A286" s="37" t="s">
        <v>359</v>
      </c>
      <c r="B286" s="13" t="s">
        <v>360</v>
      </c>
      <c r="C286" s="8"/>
      <c r="D286" s="8"/>
      <c r="E286" s="31">
        <f aca="true" t="shared" si="4" ref="E286:E291">E287</f>
        <v>1197441.73</v>
      </c>
    </row>
    <row r="287" spans="1:5" ht="24">
      <c r="A287" s="30" t="s">
        <v>71</v>
      </c>
      <c r="B287" s="52" t="s">
        <v>360</v>
      </c>
      <c r="C287" s="52" t="s">
        <v>180</v>
      </c>
      <c r="D287" s="52"/>
      <c r="E287" s="26">
        <f t="shared" si="4"/>
        <v>1197441.73</v>
      </c>
    </row>
    <row r="288" spans="1:5" ht="24">
      <c r="A288" s="30" t="s">
        <v>183</v>
      </c>
      <c r="B288" s="52" t="s">
        <v>360</v>
      </c>
      <c r="C288" s="52" t="s">
        <v>184</v>
      </c>
      <c r="D288" s="52"/>
      <c r="E288" s="26">
        <f t="shared" si="4"/>
        <v>1197441.73</v>
      </c>
    </row>
    <row r="289" spans="1:5" ht="24">
      <c r="A289" s="50" t="s">
        <v>185</v>
      </c>
      <c r="B289" s="52" t="s">
        <v>360</v>
      </c>
      <c r="C289" s="52" t="s">
        <v>214</v>
      </c>
      <c r="D289" s="52"/>
      <c r="E289" s="26">
        <f t="shared" si="4"/>
        <v>1197441.73</v>
      </c>
    </row>
    <row r="290" spans="1:5" ht="12">
      <c r="A290" s="50" t="s">
        <v>196</v>
      </c>
      <c r="B290" s="52" t="s">
        <v>360</v>
      </c>
      <c r="C290" s="52" t="s">
        <v>266</v>
      </c>
      <c r="D290" s="5"/>
      <c r="E290" s="26">
        <f t="shared" si="4"/>
        <v>1197441.73</v>
      </c>
    </row>
    <row r="291" spans="1:5" ht="12">
      <c r="A291" s="42" t="s">
        <v>45</v>
      </c>
      <c r="B291" s="5" t="s">
        <v>360</v>
      </c>
      <c r="C291" s="5" t="s">
        <v>266</v>
      </c>
      <c r="D291" s="5" t="s">
        <v>112</v>
      </c>
      <c r="E291" s="28">
        <f t="shared" si="4"/>
        <v>1197441.73</v>
      </c>
    </row>
    <row r="292" spans="1:5" ht="12">
      <c r="A292" s="42" t="s">
        <v>114</v>
      </c>
      <c r="B292" s="5" t="s">
        <v>360</v>
      </c>
      <c r="C292" s="5" t="s">
        <v>266</v>
      </c>
      <c r="D292" s="5" t="s">
        <v>113</v>
      </c>
      <c r="E292" s="29">
        <v>1197441.73</v>
      </c>
    </row>
    <row r="293" spans="1:5" ht="12">
      <c r="A293" s="37" t="s">
        <v>32</v>
      </c>
      <c r="B293" s="13" t="s">
        <v>33</v>
      </c>
      <c r="C293" s="8"/>
      <c r="D293" s="8"/>
      <c r="E293" s="32">
        <f aca="true" t="shared" si="5" ref="E293:E300">E294</f>
        <v>276159</v>
      </c>
    </row>
    <row r="294" spans="1:5" ht="36">
      <c r="A294" s="30" t="s">
        <v>301</v>
      </c>
      <c r="B294" s="52" t="s">
        <v>33</v>
      </c>
      <c r="C294" s="52" t="s">
        <v>173</v>
      </c>
      <c r="D294" s="52"/>
      <c r="E294" s="26">
        <f t="shared" si="5"/>
        <v>276159</v>
      </c>
    </row>
    <row r="295" spans="1:5" ht="24">
      <c r="A295" s="49" t="s">
        <v>172</v>
      </c>
      <c r="B295" s="52" t="s">
        <v>33</v>
      </c>
      <c r="C295" s="52" t="s">
        <v>174</v>
      </c>
      <c r="D295" s="52"/>
      <c r="E295" s="26">
        <f>E296+E299+E302</f>
        <v>276159</v>
      </c>
    </row>
    <row r="296" spans="1:5" ht="12">
      <c r="A296" s="49" t="s">
        <v>291</v>
      </c>
      <c r="B296" s="52" t="s">
        <v>33</v>
      </c>
      <c r="C296" s="52" t="s">
        <v>292</v>
      </c>
      <c r="D296" s="5"/>
      <c r="E296" s="26">
        <f t="shared" si="5"/>
        <v>100000</v>
      </c>
    </row>
    <row r="297" spans="1:5" ht="24">
      <c r="A297" s="42" t="s">
        <v>61</v>
      </c>
      <c r="B297" s="5" t="s">
        <v>33</v>
      </c>
      <c r="C297" s="5" t="s">
        <v>292</v>
      </c>
      <c r="D297" s="5" t="s">
        <v>53</v>
      </c>
      <c r="E297" s="28">
        <f t="shared" si="5"/>
        <v>100000</v>
      </c>
    </row>
    <row r="298" spans="1:5" ht="24">
      <c r="A298" s="42" t="s">
        <v>62</v>
      </c>
      <c r="B298" s="5" t="s">
        <v>33</v>
      </c>
      <c r="C298" s="5" t="s">
        <v>292</v>
      </c>
      <c r="D298" s="5" t="s">
        <v>54</v>
      </c>
      <c r="E298" s="29">
        <v>100000</v>
      </c>
    </row>
    <row r="299" spans="1:5" ht="12">
      <c r="A299" s="49" t="s">
        <v>88</v>
      </c>
      <c r="B299" s="52" t="s">
        <v>33</v>
      </c>
      <c r="C299" s="52" t="s">
        <v>175</v>
      </c>
      <c r="D299" s="5"/>
      <c r="E299" s="26">
        <f t="shared" si="5"/>
        <v>102616.45</v>
      </c>
    </row>
    <row r="300" spans="1:5" ht="24">
      <c r="A300" s="42" t="s">
        <v>61</v>
      </c>
      <c r="B300" s="5" t="s">
        <v>33</v>
      </c>
      <c r="C300" s="5" t="s">
        <v>175</v>
      </c>
      <c r="D300" s="5" t="s">
        <v>53</v>
      </c>
      <c r="E300" s="28">
        <f t="shared" si="5"/>
        <v>102616.45</v>
      </c>
    </row>
    <row r="301" spans="1:5" ht="24">
      <c r="A301" s="42" t="s">
        <v>62</v>
      </c>
      <c r="B301" s="5" t="s">
        <v>33</v>
      </c>
      <c r="C301" s="5" t="s">
        <v>175</v>
      </c>
      <c r="D301" s="5" t="s">
        <v>54</v>
      </c>
      <c r="E301" s="29">
        <v>102616.45</v>
      </c>
    </row>
    <row r="302" spans="1:5" ht="12">
      <c r="A302" s="49" t="s">
        <v>176</v>
      </c>
      <c r="B302" s="52" t="s">
        <v>33</v>
      </c>
      <c r="C302" s="52" t="s">
        <v>212</v>
      </c>
      <c r="D302" s="52"/>
      <c r="E302" s="26">
        <f>E303+E305</f>
        <v>73542.54999999999</v>
      </c>
    </row>
    <row r="303" spans="1:5" ht="12">
      <c r="A303" s="42" t="s">
        <v>45</v>
      </c>
      <c r="B303" s="5" t="s">
        <v>33</v>
      </c>
      <c r="C303" s="5" t="s">
        <v>212</v>
      </c>
      <c r="D303" s="5" t="s">
        <v>112</v>
      </c>
      <c r="E303" s="28">
        <f>E304</f>
        <v>37852.7</v>
      </c>
    </row>
    <row r="304" spans="1:5" ht="12">
      <c r="A304" s="42" t="s">
        <v>114</v>
      </c>
      <c r="B304" s="5" t="s">
        <v>33</v>
      </c>
      <c r="C304" s="5" t="s">
        <v>212</v>
      </c>
      <c r="D304" s="5" t="s">
        <v>113</v>
      </c>
      <c r="E304" s="29">
        <v>37852.7</v>
      </c>
    </row>
    <row r="305" spans="1:5" ht="12">
      <c r="A305" s="42" t="s">
        <v>45</v>
      </c>
      <c r="B305" s="5" t="s">
        <v>33</v>
      </c>
      <c r="C305" s="5" t="s">
        <v>212</v>
      </c>
      <c r="D305" s="5" t="s">
        <v>55</v>
      </c>
      <c r="E305" s="28">
        <f>E306</f>
        <v>35689.85</v>
      </c>
    </row>
    <row r="306" spans="1:5" ht="36">
      <c r="A306" s="42" t="s">
        <v>66</v>
      </c>
      <c r="B306" s="5" t="s">
        <v>33</v>
      </c>
      <c r="C306" s="5" t="s">
        <v>212</v>
      </c>
      <c r="D306" s="5" t="s">
        <v>364</v>
      </c>
      <c r="E306" s="29">
        <v>35689.85</v>
      </c>
    </row>
    <row r="307" spans="1:5" ht="12">
      <c r="A307" s="1" t="s">
        <v>34</v>
      </c>
      <c r="B307" s="3" t="s">
        <v>35</v>
      </c>
      <c r="C307" s="9"/>
      <c r="D307" s="9"/>
      <c r="E307" s="25">
        <f>E308</f>
        <v>26154584</v>
      </c>
    </row>
    <row r="308" spans="1:5" ht="12">
      <c r="A308" s="37" t="s">
        <v>36</v>
      </c>
      <c r="B308" s="13" t="s">
        <v>37</v>
      </c>
      <c r="C308" s="8"/>
      <c r="D308" s="8"/>
      <c r="E308" s="32">
        <f>E309</f>
        <v>26154584</v>
      </c>
    </row>
    <row r="309" spans="1:5" ht="24">
      <c r="A309" s="30" t="s">
        <v>178</v>
      </c>
      <c r="B309" s="52" t="s">
        <v>37</v>
      </c>
      <c r="C309" s="52" t="s">
        <v>177</v>
      </c>
      <c r="D309" s="5"/>
      <c r="E309" s="26">
        <f>E310</f>
        <v>26154584</v>
      </c>
    </row>
    <row r="310" spans="1:5" ht="24">
      <c r="A310" s="49" t="s">
        <v>244</v>
      </c>
      <c r="B310" s="52" t="s">
        <v>37</v>
      </c>
      <c r="C310" s="52" t="s">
        <v>242</v>
      </c>
      <c r="D310" s="5"/>
      <c r="E310" s="26">
        <f>E311+E318+E321</f>
        <v>26154584</v>
      </c>
    </row>
    <row r="311" spans="1:5" ht="24">
      <c r="A311" s="49" t="s">
        <v>76</v>
      </c>
      <c r="B311" s="52" t="s">
        <v>37</v>
      </c>
      <c r="C311" s="52" t="s">
        <v>246</v>
      </c>
      <c r="D311" s="52"/>
      <c r="E311" s="26">
        <f>E312+E314+E316</f>
        <v>18064844</v>
      </c>
    </row>
    <row r="312" spans="1:5" ht="48">
      <c r="A312" s="6" t="s">
        <v>77</v>
      </c>
      <c r="B312" s="5" t="s">
        <v>37</v>
      </c>
      <c r="C312" s="5" t="s">
        <v>246</v>
      </c>
      <c r="D312" s="5" t="s">
        <v>50</v>
      </c>
      <c r="E312" s="28">
        <f>E313</f>
        <v>14561344</v>
      </c>
    </row>
    <row r="313" spans="1:5" ht="12">
      <c r="A313" s="6" t="s">
        <v>78</v>
      </c>
      <c r="B313" s="5" t="s">
        <v>37</v>
      </c>
      <c r="C313" s="5" t="s">
        <v>246</v>
      </c>
      <c r="D313" s="5" t="s">
        <v>79</v>
      </c>
      <c r="E313" s="29">
        <v>14561344</v>
      </c>
    </row>
    <row r="314" spans="1:5" ht="24">
      <c r="A314" s="42" t="s">
        <v>61</v>
      </c>
      <c r="B314" s="5" t="s">
        <v>37</v>
      </c>
      <c r="C314" s="5" t="s">
        <v>246</v>
      </c>
      <c r="D314" s="5" t="s">
        <v>53</v>
      </c>
      <c r="E314" s="28">
        <f>E315</f>
        <v>3502500</v>
      </c>
    </row>
    <row r="315" spans="1:5" ht="24">
      <c r="A315" s="42" t="s">
        <v>62</v>
      </c>
      <c r="B315" s="5" t="s">
        <v>37</v>
      </c>
      <c r="C315" s="5" t="s">
        <v>246</v>
      </c>
      <c r="D315" s="5" t="s">
        <v>54</v>
      </c>
      <c r="E315" s="29">
        <v>3502500</v>
      </c>
    </row>
    <row r="316" spans="1:5" ht="12">
      <c r="A316" s="44" t="s">
        <v>45</v>
      </c>
      <c r="B316" s="5" t="s">
        <v>37</v>
      </c>
      <c r="C316" s="5" t="s">
        <v>246</v>
      </c>
      <c r="D316" s="4" t="s">
        <v>55</v>
      </c>
      <c r="E316" s="28">
        <f>E317</f>
        <v>1000</v>
      </c>
    </row>
    <row r="317" spans="1:5" ht="12">
      <c r="A317" s="44" t="s">
        <v>63</v>
      </c>
      <c r="B317" s="5" t="s">
        <v>37</v>
      </c>
      <c r="C317" s="5" t="s">
        <v>246</v>
      </c>
      <c r="D317" s="4" t="s">
        <v>56</v>
      </c>
      <c r="E317" s="29">
        <v>1000</v>
      </c>
    </row>
    <row r="318" spans="1:5" ht="12">
      <c r="A318" s="49" t="s">
        <v>84</v>
      </c>
      <c r="B318" s="52" t="s">
        <v>37</v>
      </c>
      <c r="C318" s="52" t="s">
        <v>243</v>
      </c>
      <c r="D318" s="5"/>
      <c r="E318" s="26">
        <f>E319</f>
        <v>4687241</v>
      </c>
    </row>
    <row r="319" spans="1:5" ht="24">
      <c r="A319" s="42" t="s">
        <v>61</v>
      </c>
      <c r="B319" s="5" t="s">
        <v>37</v>
      </c>
      <c r="C319" s="5" t="s">
        <v>243</v>
      </c>
      <c r="D319" s="5" t="s">
        <v>53</v>
      </c>
      <c r="E319" s="28">
        <f>E320</f>
        <v>4687241</v>
      </c>
    </row>
    <row r="320" spans="1:5" ht="24">
      <c r="A320" s="42" t="s">
        <v>62</v>
      </c>
      <c r="B320" s="5" t="s">
        <v>37</v>
      </c>
      <c r="C320" s="5" t="s">
        <v>243</v>
      </c>
      <c r="D320" s="5" t="s">
        <v>54</v>
      </c>
      <c r="E320" s="29">
        <v>4687241</v>
      </c>
    </row>
    <row r="321" spans="1:5" ht="24">
      <c r="A321" s="49" t="s">
        <v>85</v>
      </c>
      <c r="B321" s="52" t="s">
        <v>37</v>
      </c>
      <c r="C321" s="52" t="s">
        <v>245</v>
      </c>
      <c r="D321" s="5"/>
      <c r="E321" s="26">
        <f>E322</f>
        <v>3402499</v>
      </c>
    </row>
    <row r="322" spans="1:5" ht="24">
      <c r="A322" s="42" t="s">
        <v>61</v>
      </c>
      <c r="B322" s="5" t="s">
        <v>37</v>
      </c>
      <c r="C322" s="5" t="s">
        <v>245</v>
      </c>
      <c r="D322" s="5" t="s">
        <v>53</v>
      </c>
      <c r="E322" s="28">
        <f>E323</f>
        <v>3402499</v>
      </c>
    </row>
    <row r="323" spans="1:5" ht="24">
      <c r="A323" s="42" t="s">
        <v>62</v>
      </c>
      <c r="B323" s="5" t="s">
        <v>37</v>
      </c>
      <c r="C323" s="5" t="s">
        <v>245</v>
      </c>
      <c r="D323" s="5" t="s">
        <v>54</v>
      </c>
      <c r="E323" s="29">
        <v>3402499</v>
      </c>
    </row>
    <row r="324" spans="1:5" ht="12">
      <c r="A324" s="1" t="s">
        <v>38</v>
      </c>
      <c r="B324" s="3" t="s">
        <v>39</v>
      </c>
      <c r="C324" s="9"/>
      <c r="D324" s="9"/>
      <c r="E324" s="25">
        <f>E325+E332</f>
        <v>1298591.55</v>
      </c>
    </row>
    <row r="325" spans="1:5" ht="12">
      <c r="A325" s="37" t="s">
        <v>40</v>
      </c>
      <c r="B325" s="13" t="s">
        <v>41</v>
      </c>
      <c r="C325" s="13"/>
      <c r="D325" s="13"/>
      <c r="E325" s="32">
        <f aca="true" t="shared" si="6" ref="E325:E330">E326</f>
        <v>15000</v>
      </c>
    </row>
    <row r="326" spans="1:5" ht="24">
      <c r="A326" s="30" t="s">
        <v>71</v>
      </c>
      <c r="B326" s="52" t="s">
        <v>41</v>
      </c>
      <c r="C326" s="52" t="s">
        <v>180</v>
      </c>
      <c r="D326" s="5"/>
      <c r="E326" s="26">
        <f t="shared" si="6"/>
        <v>15000</v>
      </c>
    </row>
    <row r="327" spans="1:5" ht="36">
      <c r="A327" s="30" t="s">
        <v>179</v>
      </c>
      <c r="B327" s="52" t="s">
        <v>41</v>
      </c>
      <c r="C327" s="52" t="s">
        <v>181</v>
      </c>
      <c r="D327" s="5"/>
      <c r="E327" s="28">
        <f t="shared" si="6"/>
        <v>15000</v>
      </c>
    </row>
    <row r="328" spans="1:5" ht="24">
      <c r="A328" s="14" t="s">
        <v>187</v>
      </c>
      <c r="B328" s="52" t="s">
        <v>41</v>
      </c>
      <c r="C328" s="52" t="s">
        <v>182</v>
      </c>
      <c r="D328" s="5"/>
      <c r="E328" s="28">
        <f t="shared" si="6"/>
        <v>15000</v>
      </c>
    </row>
    <row r="329" spans="1:5" ht="96">
      <c r="A329" s="50" t="s">
        <v>189</v>
      </c>
      <c r="B329" s="52" t="s">
        <v>41</v>
      </c>
      <c r="C329" s="52" t="s">
        <v>274</v>
      </c>
      <c r="D329" s="5"/>
      <c r="E329" s="28">
        <f t="shared" si="6"/>
        <v>15000</v>
      </c>
    </row>
    <row r="330" spans="1:5" ht="12">
      <c r="A330" s="42" t="s">
        <v>45</v>
      </c>
      <c r="B330" s="5" t="s">
        <v>41</v>
      </c>
      <c r="C330" s="5" t="s">
        <v>274</v>
      </c>
      <c r="D330" s="5" t="s">
        <v>112</v>
      </c>
      <c r="E330" s="28">
        <f t="shared" si="6"/>
        <v>15000</v>
      </c>
    </row>
    <row r="331" spans="1:5" ht="12">
      <c r="A331" s="42" t="s">
        <v>114</v>
      </c>
      <c r="B331" s="5" t="s">
        <v>41</v>
      </c>
      <c r="C331" s="5" t="s">
        <v>274</v>
      </c>
      <c r="D331" s="5" t="s">
        <v>113</v>
      </c>
      <c r="E331" s="29">
        <v>15000</v>
      </c>
    </row>
    <row r="332" spans="1:5" ht="12">
      <c r="A332" s="37" t="s">
        <v>275</v>
      </c>
      <c r="B332" s="13" t="s">
        <v>276</v>
      </c>
      <c r="C332" s="13"/>
      <c r="D332" s="8"/>
      <c r="E332" s="32">
        <f>E333+E353</f>
        <v>1283591.55</v>
      </c>
    </row>
    <row r="333" spans="1:5" ht="24">
      <c r="A333" s="30" t="s">
        <v>71</v>
      </c>
      <c r="B333" s="52" t="s">
        <v>276</v>
      </c>
      <c r="C333" s="52" t="s">
        <v>180</v>
      </c>
      <c r="D333" s="5"/>
      <c r="E333" s="26">
        <f>E334+E346</f>
        <v>642500</v>
      </c>
    </row>
    <row r="334" spans="1:5" ht="36">
      <c r="A334" s="30" t="s">
        <v>179</v>
      </c>
      <c r="B334" s="52" t="s">
        <v>276</v>
      </c>
      <c r="C334" s="52" t="s">
        <v>181</v>
      </c>
      <c r="D334" s="5"/>
      <c r="E334" s="26">
        <f>+E335</f>
        <v>360650</v>
      </c>
    </row>
    <row r="335" spans="1:5" ht="24">
      <c r="A335" s="14" t="s">
        <v>187</v>
      </c>
      <c r="B335" s="52" t="s">
        <v>276</v>
      </c>
      <c r="C335" s="52" t="s">
        <v>182</v>
      </c>
      <c r="D335" s="5"/>
      <c r="E335" s="26">
        <f>E336+E341</f>
        <v>360650</v>
      </c>
    </row>
    <row r="336" spans="1:5" ht="36">
      <c r="A336" s="14" t="s">
        <v>247</v>
      </c>
      <c r="B336" s="52" t="s">
        <v>276</v>
      </c>
      <c r="C336" s="52" t="s">
        <v>263</v>
      </c>
      <c r="D336" s="5"/>
      <c r="E336" s="26">
        <f>E337+E339</f>
        <v>70000</v>
      </c>
    </row>
    <row r="337" spans="1:5" ht="24">
      <c r="A337" s="42" t="s">
        <v>61</v>
      </c>
      <c r="B337" s="5" t="s">
        <v>276</v>
      </c>
      <c r="C337" s="5" t="s">
        <v>263</v>
      </c>
      <c r="D337" s="5" t="s">
        <v>53</v>
      </c>
      <c r="E337" s="28">
        <f>E338</f>
        <v>60000</v>
      </c>
    </row>
    <row r="338" spans="1:5" ht="24">
      <c r="A338" s="42" t="s">
        <v>62</v>
      </c>
      <c r="B338" s="5" t="s">
        <v>276</v>
      </c>
      <c r="C338" s="5" t="s">
        <v>263</v>
      </c>
      <c r="D338" s="5" t="s">
        <v>54</v>
      </c>
      <c r="E338" s="29">
        <v>60000</v>
      </c>
    </row>
    <row r="339" spans="1:5" ht="12">
      <c r="A339" s="47" t="s">
        <v>93</v>
      </c>
      <c r="B339" s="5" t="s">
        <v>276</v>
      </c>
      <c r="C339" s="5" t="s">
        <v>263</v>
      </c>
      <c r="D339" s="5" t="s">
        <v>92</v>
      </c>
      <c r="E339" s="28">
        <f>E340</f>
        <v>10000</v>
      </c>
    </row>
    <row r="340" spans="1:5" ht="12">
      <c r="A340" s="47" t="s">
        <v>94</v>
      </c>
      <c r="B340" s="5" t="s">
        <v>276</v>
      </c>
      <c r="C340" s="5" t="s">
        <v>263</v>
      </c>
      <c r="D340" s="5" t="s">
        <v>91</v>
      </c>
      <c r="E340" s="29">
        <v>10000</v>
      </c>
    </row>
    <row r="341" spans="1:5" ht="24">
      <c r="A341" s="14" t="s">
        <v>188</v>
      </c>
      <c r="B341" s="52" t="s">
        <v>276</v>
      </c>
      <c r="C341" s="52" t="s">
        <v>264</v>
      </c>
      <c r="D341" s="52"/>
      <c r="E341" s="26">
        <f>E342+E344</f>
        <v>290650</v>
      </c>
    </row>
    <row r="342" spans="1:5" ht="24">
      <c r="A342" s="42" t="s">
        <v>61</v>
      </c>
      <c r="B342" s="5" t="s">
        <v>276</v>
      </c>
      <c r="C342" s="5" t="s">
        <v>264</v>
      </c>
      <c r="D342" s="5" t="s">
        <v>53</v>
      </c>
      <c r="E342" s="28">
        <f>E343</f>
        <v>278650</v>
      </c>
    </row>
    <row r="343" spans="1:5" ht="24">
      <c r="A343" s="42" t="s">
        <v>62</v>
      </c>
      <c r="B343" s="5" t="s">
        <v>276</v>
      </c>
      <c r="C343" s="5" t="s">
        <v>264</v>
      </c>
      <c r="D343" s="5" t="s">
        <v>54</v>
      </c>
      <c r="E343" s="29">
        <v>278650</v>
      </c>
    </row>
    <row r="344" spans="1:5" ht="12">
      <c r="A344" s="47" t="s">
        <v>93</v>
      </c>
      <c r="B344" s="5" t="s">
        <v>276</v>
      </c>
      <c r="C344" s="5" t="s">
        <v>264</v>
      </c>
      <c r="D344" s="5" t="s">
        <v>92</v>
      </c>
      <c r="E344" s="28">
        <f>E345</f>
        <v>12000</v>
      </c>
    </row>
    <row r="345" spans="1:5" ht="12">
      <c r="A345" s="47" t="s">
        <v>94</v>
      </c>
      <c r="B345" s="5" t="s">
        <v>276</v>
      </c>
      <c r="C345" s="5" t="s">
        <v>264</v>
      </c>
      <c r="D345" s="5" t="s">
        <v>91</v>
      </c>
      <c r="E345" s="29">
        <v>12000</v>
      </c>
    </row>
    <row r="346" spans="1:5" ht="24">
      <c r="A346" s="30" t="s">
        <v>183</v>
      </c>
      <c r="B346" s="52" t="s">
        <v>276</v>
      </c>
      <c r="C346" s="52" t="s">
        <v>184</v>
      </c>
      <c r="D346" s="5"/>
      <c r="E346" s="26">
        <f>E347</f>
        <v>281850</v>
      </c>
    </row>
    <row r="347" spans="1:5" ht="24">
      <c r="A347" s="50" t="s">
        <v>185</v>
      </c>
      <c r="B347" s="52" t="s">
        <v>276</v>
      </c>
      <c r="C347" s="52" t="s">
        <v>214</v>
      </c>
      <c r="D347" s="5"/>
      <c r="E347" s="26">
        <f>E348</f>
        <v>281850</v>
      </c>
    </row>
    <row r="348" spans="1:5" ht="12">
      <c r="A348" s="14" t="s">
        <v>186</v>
      </c>
      <c r="B348" s="52" t="s">
        <v>276</v>
      </c>
      <c r="C348" s="52" t="s">
        <v>265</v>
      </c>
      <c r="D348" s="5"/>
      <c r="E348" s="26">
        <f>E349+E351</f>
        <v>281850</v>
      </c>
    </row>
    <row r="349" spans="1:5" ht="24">
      <c r="A349" s="42" t="s">
        <v>61</v>
      </c>
      <c r="B349" s="5" t="s">
        <v>276</v>
      </c>
      <c r="C349" s="5" t="s">
        <v>265</v>
      </c>
      <c r="D349" s="5" t="s">
        <v>53</v>
      </c>
      <c r="E349" s="28">
        <f>E350</f>
        <v>86850</v>
      </c>
    </row>
    <row r="350" spans="1:5" ht="24">
      <c r="A350" s="42" t="s">
        <v>62</v>
      </c>
      <c r="B350" s="5" t="s">
        <v>276</v>
      </c>
      <c r="C350" s="5" t="s">
        <v>265</v>
      </c>
      <c r="D350" s="5" t="s">
        <v>54</v>
      </c>
      <c r="E350" s="29">
        <v>86850</v>
      </c>
    </row>
    <row r="351" spans="1:5" ht="12">
      <c r="A351" s="47" t="s">
        <v>93</v>
      </c>
      <c r="B351" s="5" t="s">
        <v>276</v>
      </c>
      <c r="C351" s="5" t="s">
        <v>265</v>
      </c>
      <c r="D351" s="5" t="s">
        <v>92</v>
      </c>
      <c r="E351" s="28">
        <f>E352</f>
        <v>195000</v>
      </c>
    </row>
    <row r="352" spans="1:5" ht="12">
      <c r="A352" s="47" t="s">
        <v>94</v>
      </c>
      <c r="B352" s="5" t="s">
        <v>276</v>
      </c>
      <c r="C352" s="5" t="s">
        <v>265</v>
      </c>
      <c r="D352" s="5" t="s">
        <v>91</v>
      </c>
      <c r="E352" s="29">
        <v>195000</v>
      </c>
    </row>
    <row r="353" spans="1:5" ht="36">
      <c r="A353" s="30" t="s">
        <v>65</v>
      </c>
      <c r="B353" s="52" t="s">
        <v>276</v>
      </c>
      <c r="C353" s="51" t="s">
        <v>126</v>
      </c>
      <c r="D353" s="4"/>
      <c r="E353" s="26">
        <f>E354</f>
        <v>641091.55</v>
      </c>
    </row>
    <row r="354" spans="1:5" ht="36">
      <c r="A354" s="57" t="s">
        <v>125</v>
      </c>
      <c r="B354" s="52" t="s">
        <v>276</v>
      </c>
      <c r="C354" s="51" t="s">
        <v>127</v>
      </c>
      <c r="D354" s="4"/>
      <c r="E354" s="26">
        <f>E355</f>
        <v>641091.55</v>
      </c>
    </row>
    <row r="355" spans="1:5" ht="24">
      <c r="A355" s="57" t="s">
        <v>323</v>
      </c>
      <c r="B355" s="52" t="s">
        <v>276</v>
      </c>
      <c r="C355" s="51" t="s">
        <v>324</v>
      </c>
      <c r="D355" s="51"/>
      <c r="E355" s="26">
        <f>E356</f>
        <v>641091.55</v>
      </c>
    </row>
    <row r="356" spans="1:5" ht="12">
      <c r="A356" s="43" t="s">
        <v>93</v>
      </c>
      <c r="B356" s="5" t="s">
        <v>276</v>
      </c>
      <c r="C356" s="4" t="s">
        <v>324</v>
      </c>
      <c r="D356" s="5" t="s">
        <v>92</v>
      </c>
      <c r="E356" s="28">
        <f>E357</f>
        <v>641091.55</v>
      </c>
    </row>
    <row r="357" spans="1:5" ht="12">
      <c r="A357" s="43" t="s">
        <v>325</v>
      </c>
      <c r="B357" s="5" t="s">
        <v>276</v>
      </c>
      <c r="C357" s="4" t="s">
        <v>324</v>
      </c>
      <c r="D357" s="5" t="s">
        <v>326</v>
      </c>
      <c r="E357" s="29">
        <v>641091.55</v>
      </c>
    </row>
    <row r="358" spans="1:5" ht="12">
      <c r="A358" s="1" t="s">
        <v>42</v>
      </c>
      <c r="B358" s="3" t="s">
        <v>43</v>
      </c>
      <c r="C358" s="9"/>
      <c r="D358" s="9"/>
      <c r="E358" s="25">
        <f>E359</f>
        <v>5893661</v>
      </c>
    </row>
    <row r="359" spans="1:5" ht="12">
      <c r="A359" s="37" t="s">
        <v>89</v>
      </c>
      <c r="B359" s="13" t="s">
        <v>44</v>
      </c>
      <c r="C359" s="8"/>
      <c r="D359" s="8"/>
      <c r="E359" s="32">
        <f>E360</f>
        <v>5893661</v>
      </c>
    </row>
    <row r="360" spans="1:5" ht="36">
      <c r="A360" s="30" t="s">
        <v>72</v>
      </c>
      <c r="B360" s="52" t="s">
        <v>44</v>
      </c>
      <c r="C360" s="52" t="s">
        <v>190</v>
      </c>
      <c r="D360" s="5"/>
      <c r="E360" s="26">
        <f>E361</f>
        <v>5893661</v>
      </c>
    </row>
    <row r="361" spans="1:5" ht="36">
      <c r="A361" s="60" t="s">
        <v>248</v>
      </c>
      <c r="B361" s="52" t="s">
        <v>44</v>
      </c>
      <c r="C361" s="52" t="s">
        <v>191</v>
      </c>
      <c r="D361" s="5"/>
      <c r="E361" s="26">
        <f>+E372+E369+E362</f>
        <v>5893661</v>
      </c>
    </row>
    <row r="362" spans="1:5" ht="24">
      <c r="A362" s="49" t="s">
        <v>76</v>
      </c>
      <c r="B362" s="52" t="s">
        <v>44</v>
      </c>
      <c r="C362" s="52" t="s">
        <v>194</v>
      </c>
      <c r="D362" s="52"/>
      <c r="E362" s="26">
        <f>E363+E365+E367</f>
        <v>5176661</v>
      </c>
    </row>
    <row r="363" spans="1:5" ht="48">
      <c r="A363" s="6" t="s">
        <v>77</v>
      </c>
      <c r="B363" s="5" t="s">
        <v>44</v>
      </c>
      <c r="C363" s="5" t="s">
        <v>194</v>
      </c>
      <c r="D363" s="5" t="s">
        <v>50</v>
      </c>
      <c r="E363" s="28">
        <f>E364</f>
        <v>4854661</v>
      </c>
    </row>
    <row r="364" spans="1:5" ht="12">
      <c r="A364" s="6" t="s">
        <v>78</v>
      </c>
      <c r="B364" s="5" t="s">
        <v>44</v>
      </c>
      <c r="C364" s="5" t="s">
        <v>194</v>
      </c>
      <c r="D364" s="5" t="s">
        <v>79</v>
      </c>
      <c r="E364" s="29">
        <v>4854661</v>
      </c>
    </row>
    <row r="365" spans="1:5" ht="24">
      <c r="A365" s="42" t="s">
        <v>61</v>
      </c>
      <c r="B365" s="5" t="s">
        <v>44</v>
      </c>
      <c r="C365" s="5" t="s">
        <v>194</v>
      </c>
      <c r="D365" s="5" t="s">
        <v>53</v>
      </c>
      <c r="E365" s="61">
        <f>E366</f>
        <v>297042.48</v>
      </c>
    </row>
    <row r="366" spans="1:5" ht="24">
      <c r="A366" s="42" t="s">
        <v>62</v>
      </c>
      <c r="B366" s="5" t="s">
        <v>44</v>
      </c>
      <c r="C366" s="5" t="s">
        <v>194</v>
      </c>
      <c r="D366" s="5" t="s">
        <v>54</v>
      </c>
      <c r="E366" s="29">
        <v>297042.48</v>
      </c>
    </row>
    <row r="367" spans="1:5" ht="12">
      <c r="A367" s="42" t="s">
        <v>45</v>
      </c>
      <c r="B367" s="5" t="s">
        <v>44</v>
      </c>
      <c r="C367" s="5" t="s">
        <v>194</v>
      </c>
      <c r="D367" s="5">
        <v>800</v>
      </c>
      <c r="E367" s="61">
        <f>E368</f>
        <v>24957.52</v>
      </c>
    </row>
    <row r="368" spans="1:5" ht="12">
      <c r="A368" s="42" t="s">
        <v>63</v>
      </c>
      <c r="B368" s="5" t="s">
        <v>44</v>
      </c>
      <c r="C368" s="5" t="s">
        <v>194</v>
      </c>
      <c r="D368" s="5" t="s">
        <v>56</v>
      </c>
      <c r="E368" s="29">
        <v>24957.52</v>
      </c>
    </row>
    <row r="369" spans="1:5" ht="12">
      <c r="A369" s="50" t="s">
        <v>250</v>
      </c>
      <c r="B369" s="52" t="s">
        <v>44</v>
      </c>
      <c r="C369" s="52" t="s">
        <v>249</v>
      </c>
      <c r="D369" s="52"/>
      <c r="E369" s="26">
        <f>E370</f>
        <v>42000</v>
      </c>
    </row>
    <row r="370" spans="1:5" ht="24">
      <c r="A370" s="42" t="s">
        <v>61</v>
      </c>
      <c r="B370" s="5" t="s">
        <v>44</v>
      </c>
      <c r="C370" s="5" t="s">
        <v>249</v>
      </c>
      <c r="D370" s="5" t="s">
        <v>53</v>
      </c>
      <c r="E370" s="28">
        <f>E371</f>
        <v>42000</v>
      </c>
    </row>
    <row r="371" spans="1:5" ht="24">
      <c r="A371" s="42" t="s">
        <v>62</v>
      </c>
      <c r="B371" s="5" t="s">
        <v>44</v>
      </c>
      <c r="C371" s="5" t="s">
        <v>249</v>
      </c>
      <c r="D371" s="5" t="s">
        <v>54</v>
      </c>
      <c r="E371" s="29">
        <v>42000</v>
      </c>
    </row>
    <row r="372" spans="1:5" ht="24">
      <c r="A372" s="49" t="s">
        <v>218</v>
      </c>
      <c r="B372" s="52" t="s">
        <v>44</v>
      </c>
      <c r="C372" s="52" t="s">
        <v>193</v>
      </c>
      <c r="D372" s="5"/>
      <c r="E372" s="26">
        <f>E373</f>
        <v>675000</v>
      </c>
    </row>
    <row r="373" spans="1:5" ht="24">
      <c r="A373" s="42" t="s">
        <v>61</v>
      </c>
      <c r="B373" s="5" t="s">
        <v>44</v>
      </c>
      <c r="C373" s="5" t="s">
        <v>193</v>
      </c>
      <c r="D373" s="5" t="s">
        <v>53</v>
      </c>
      <c r="E373" s="28">
        <f>E374</f>
        <v>675000</v>
      </c>
    </row>
    <row r="374" spans="1:5" ht="24">
      <c r="A374" s="42" t="s">
        <v>62</v>
      </c>
      <c r="B374" s="5" t="s">
        <v>44</v>
      </c>
      <c r="C374" s="5" t="s">
        <v>193</v>
      </c>
      <c r="D374" s="5" t="s">
        <v>54</v>
      </c>
      <c r="E374" s="29">
        <v>675000</v>
      </c>
    </row>
    <row r="375" spans="1:5" ht="12">
      <c r="A375" s="1" t="s">
        <v>340</v>
      </c>
      <c r="B375" s="3" t="s">
        <v>341</v>
      </c>
      <c r="C375" s="9"/>
      <c r="D375" s="9"/>
      <c r="E375" s="25">
        <f aca="true" t="shared" si="7" ref="E375:E387">E376</f>
        <v>280000</v>
      </c>
    </row>
    <row r="376" spans="1:5" ht="12">
      <c r="A376" s="37" t="s">
        <v>342</v>
      </c>
      <c r="B376" s="13" t="s">
        <v>343</v>
      </c>
      <c r="C376" s="8"/>
      <c r="D376" s="8"/>
      <c r="E376" s="32">
        <f t="shared" si="7"/>
        <v>280000</v>
      </c>
    </row>
    <row r="377" spans="1:5" ht="36">
      <c r="A377" s="30" t="s">
        <v>64</v>
      </c>
      <c r="B377" s="52" t="s">
        <v>343</v>
      </c>
      <c r="C377" s="52" t="s">
        <v>134</v>
      </c>
      <c r="D377" s="5"/>
      <c r="E377" s="26">
        <f t="shared" si="7"/>
        <v>280000</v>
      </c>
    </row>
    <row r="378" spans="1:5" ht="24">
      <c r="A378" s="14" t="s">
        <v>132</v>
      </c>
      <c r="B378" s="52" t="s">
        <v>343</v>
      </c>
      <c r="C378" s="52" t="s">
        <v>215</v>
      </c>
      <c r="D378" s="5"/>
      <c r="E378" s="26">
        <f t="shared" si="7"/>
        <v>280000</v>
      </c>
    </row>
    <row r="379" spans="1:5" ht="12">
      <c r="A379" s="14" t="s">
        <v>216</v>
      </c>
      <c r="B379" s="52" t="s">
        <v>343</v>
      </c>
      <c r="C379" s="52" t="s">
        <v>133</v>
      </c>
      <c r="D379" s="52"/>
      <c r="E379" s="26">
        <f t="shared" si="7"/>
        <v>280000</v>
      </c>
    </row>
    <row r="380" spans="1:5" ht="24">
      <c r="A380" s="42" t="s">
        <v>61</v>
      </c>
      <c r="B380" s="5" t="s">
        <v>343</v>
      </c>
      <c r="C380" s="5" t="s">
        <v>133</v>
      </c>
      <c r="D380" s="5" t="s">
        <v>53</v>
      </c>
      <c r="E380" s="28">
        <f t="shared" si="7"/>
        <v>280000</v>
      </c>
    </row>
    <row r="381" spans="1:5" ht="24">
      <c r="A381" s="42" t="s">
        <v>62</v>
      </c>
      <c r="B381" s="5" t="s">
        <v>343</v>
      </c>
      <c r="C381" s="5" t="s">
        <v>133</v>
      </c>
      <c r="D381" s="5" t="s">
        <v>54</v>
      </c>
      <c r="E381" s="29">
        <v>280000</v>
      </c>
    </row>
    <row r="382" spans="1:5" ht="24">
      <c r="A382" s="1" t="s">
        <v>365</v>
      </c>
      <c r="B382" s="3" t="s">
        <v>366</v>
      </c>
      <c r="C382" s="9"/>
      <c r="D382" s="9"/>
      <c r="E382" s="25">
        <f t="shared" si="7"/>
        <v>20000000</v>
      </c>
    </row>
    <row r="383" spans="1:5" ht="12">
      <c r="A383" s="37" t="s">
        <v>367</v>
      </c>
      <c r="B383" s="13" t="s">
        <v>368</v>
      </c>
      <c r="C383" s="8"/>
      <c r="D383" s="8"/>
      <c r="E383" s="32">
        <f t="shared" si="7"/>
        <v>20000000</v>
      </c>
    </row>
    <row r="384" spans="1:5" ht="36">
      <c r="A384" s="30" t="s">
        <v>222</v>
      </c>
      <c r="B384" s="52" t="s">
        <v>368</v>
      </c>
      <c r="C384" s="51" t="s">
        <v>117</v>
      </c>
      <c r="D384" s="5"/>
      <c r="E384" s="26">
        <f t="shared" si="7"/>
        <v>20000000</v>
      </c>
    </row>
    <row r="385" spans="1:5" ht="24">
      <c r="A385" s="50" t="s">
        <v>115</v>
      </c>
      <c r="B385" s="52" t="s">
        <v>368</v>
      </c>
      <c r="C385" s="51" t="s">
        <v>118</v>
      </c>
      <c r="D385" s="5"/>
      <c r="E385" s="26">
        <f t="shared" si="7"/>
        <v>20000000</v>
      </c>
    </row>
    <row r="386" spans="1:5" ht="36">
      <c r="A386" s="49" t="s">
        <v>330</v>
      </c>
      <c r="B386" s="52" t="s">
        <v>368</v>
      </c>
      <c r="C386" s="53" t="s">
        <v>331</v>
      </c>
      <c r="D386" s="52"/>
      <c r="E386" s="26">
        <f t="shared" si="7"/>
        <v>20000000</v>
      </c>
    </row>
    <row r="387" spans="1:5" ht="12">
      <c r="A387" s="42" t="s">
        <v>45</v>
      </c>
      <c r="B387" s="5" t="s">
        <v>368</v>
      </c>
      <c r="C387" s="27" t="s">
        <v>331</v>
      </c>
      <c r="D387" s="5" t="s">
        <v>112</v>
      </c>
      <c r="E387" s="28">
        <f t="shared" si="7"/>
        <v>20000000</v>
      </c>
    </row>
    <row r="388" spans="1:5" ht="12">
      <c r="A388" s="42" t="s">
        <v>114</v>
      </c>
      <c r="B388" s="5" t="s">
        <v>368</v>
      </c>
      <c r="C388" s="27" t="s">
        <v>331</v>
      </c>
      <c r="D388" s="5" t="s">
        <v>113</v>
      </c>
      <c r="E388" s="29">
        <v>20000000</v>
      </c>
    </row>
  </sheetData>
  <sheetProtection/>
  <mergeCells count="14">
    <mergeCell ref="J4:L4"/>
    <mergeCell ref="J5:L5"/>
    <mergeCell ref="J6:L6"/>
    <mergeCell ref="A12:E12"/>
    <mergeCell ref="K9:M9"/>
    <mergeCell ref="D10:F10"/>
    <mergeCell ref="B1:D1"/>
    <mergeCell ref="B5:D5"/>
    <mergeCell ref="B6:D6"/>
    <mergeCell ref="D8:F8"/>
    <mergeCell ref="D9:F9"/>
    <mergeCell ref="B2:D2"/>
    <mergeCell ref="B3:D3"/>
    <mergeCell ref="B4:D4"/>
  </mergeCells>
  <printOptions/>
  <pageMargins left="0.7874015748031497" right="0.7480314960629921" top="0.7874015748031497" bottom="0.7874015748031497" header="0.5118110236220472" footer="0.5118110236220472"/>
  <pageSetup fitToHeight="100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5"/>
  <sheetViews>
    <sheetView zoomScalePageLayoutView="0" workbookViewId="0" topLeftCell="A287">
      <selection activeCell="B5" sqref="B5"/>
    </sheetView>
  </sheetViews>
  <sheetFormatPr defaultColWidth="9.140625" defaultRowHeight="15"/>
  <cols>
    <col min="1" max="1" width="80.8515625" style="19" customWidth="1"/>
    <col min="2" max="2" width="16.140625" style="19" customWidth="1"/>
    <col min="3" max="3" width="14.421875" style="20" customWidth="1"/>
    <col min="4" max="4" width="19.8515625" style="19" customWidth="1"/>
    <col min="5" max="6" width="9.140625" style="19" customWidth="1"/>
    <col min="7" max="7" width="11.7109375" style="19" bestFit="1" customWidth="1"/>
    <col min="8" max="238" width="9.140625" style="19" customWidth="1"/>
    <col min="239" max="239" width="37.7109375" style="19" customWidth="1"/>
    <col min="240" max="240" width="7.57421875" style="19" customWidth="1"/>
    <col min="241" max="242" width="9.00390625" style="19" customWidth="1"/>
    <col min="243" max="243" width="6.421875" style="19" customWidth="1"/>
    <col min="244" max="244" width="9.28125" style="19" customWidth="1"/>
    <col min="245" max="245" width="11.00390625" style="19" customWidth="1"/>
    <col min="246" max="246" width="9.8515625" style="19" customWidth="1"/>
    <col min="247" max="249" width="0" style="19" hidden="1" customWidth="1"/>
    <col min="250" max="16384" width="9.140625" style="19" customWidth="1"/>
  </cols>
  <sheetData>
    <row r="1" spans="1:2" ht="15">
      <c r="A1" s="72"/>
      <c r="B1" s="112" t="s">
        <v>280</v>
      </c>
    </row>
    <row r="2" spans="1:2" ht="15">
      <c r="A2" s="72"/>
      <c r="B2" s="112" t="s">
        <v>271</v>
      </c>
    </row>
    <row r="3" spans="1:2" ht="15">
      <c r="A3" s="72"/>
      <c r="B3" s="112" t="s">
        <v>354</v>
      </c>
    </row>
    <row r="4" spans="1:2" ht="15">
      <c r="A4" s="72"/>
      <c r="B4" s="112" t="s">
        <v>272</v>
      </c>
    </row>
    <row r="5" spans="1:4" ht="15">
      <c r="A5" s="72"/>
      <c r="B5" s="112" t="s">
        <v>377</v>
      </c>
      <c r="C5" s="73"/>
      <c r="D5" s="72"/>
    </row>
    <row r="6" spans="1:4" ht="15">
      <c r="A6" s="72"/>
      <c r="B6" s="112"/>
      <c r="C6" s="73"/>
      <c r="D6" s="72"/>
    </row>
    <row r="7" spans="1:4" ht="15">
      <c r="A7" s="72"/>
      <c r="B7" s="72"/>
      <c r="C7" s="112" t="s">
        <v>353</v>
      </c>
      <c r="D7" s="72"/>
    </row>
    <row r="8" spans="1:4" ht="15">
      <c r="A8" s="72"/>
      <c r="B8" s="72"/>
      <c r="C8" s="112" t="s">
        <v>271</v>
      </c>
      <c r="D8" s="72"/>
    </row>
    <row r="9" spans="1:4" ht="15">
      <c r="A9" s="72" t="s">
        <v>234</v>
      </c>
      <c r="B9" s="72"/>
      <c r="C9" s="112" t="s">
        <v>354</v>
      </c>
      <c r="D9" s="72"/>
    </row>
    <row r="10" spans="1:4" ht="15">
      <c r="A10" s="72"/>
      <c r="B10" s="72"/>
      <c r="C10" s="112" t="s">
        <v>272</v>
      </c>
      <c r="D10" s="72"/>
    </row>
    <row r="11" spans="1:4" ht="15">
      <c r="A11" s="72"/>
      <c r="B11" s="72"/>
      <c r="C11" s="112" t="s">
        <v>355</v>
      </c>
      <c r="D11" s="72"/>
    </row>
    <row r="12" spans="1:4" ht="15">
      <c r="A12" s="72"/>
      <c r="B12" s="73"/>
      <c r="C12" s="73"/>
      <c r="D12" s="72"/>
    </row>
    <row r="13" spans="1:4" s="56" customFormat="1" ht="42.75" customHeight="1">
      <c r="A13" s="122" t="s">
        <v>320</v>
      </c>
      <c r="B13" s="122"/>
      <c r="C13" s="122"/>
      <c r="D13" s="122"/>
    </row>
    <row r="14" spans="1:4" ht="15">
      <c r="A14" s="74"/>
      <c r="B14" s="72"/>
      <c r="C14" s="73"/>
      <c r="D14" s="72"/>
    </row>
    <row r="15" spans="1:4" ht="15">
      <c r="A15" s="72"/>
      <c r="B15" s="75"/>
      <c r="C15" s="73"/>
      <c r="D15" s="107" t="s">
        <v>90</v>
      </c>
    </row>
    <row r="16" spans="1:4" ht="48" customHeight="1">
      <c r="A16" s="76" t="s">
        <v>0</v>
      </c>
      <c r="B16" s="77" t="s">
        <v>2</v>
      </c>
      <c r="C16" s="77" t="s">
        <v>3</v>
      </c>
      <c r="D16" s="77" t="s">
        <v>297</v>
      </c>
    </row>
    <row r="17" spans="1:4" ht="15">
      <c r="A17" s="76">
        <v>1</v>
      </c>
      <c r="B17" s="76">
        <v>2</v>
      </c>
      <c r="C17" s="76">
        <v>3</v>
      </c>
      <c r="D17" s="76">
        <v>4</v>
      </c>
    </row>
    <row r="18" spans="1:7" ht="14.25">
      <c r="A18" s="78" t="s">
        <v>4</v>
      </c>
      <c r="B18" s="79"/>
      <c r="C18" s="79"/>
      <c r="D18" s="80">
        <f>D20+D46+D59+D93+D108+D123+D139+D173+D178+D183+D197+D213+D218+D231+D256+D269+D285+D289+D293+D297+D305</f>
        <v>310468001.65000004</v>
      </c>
      <c r="G18" s="61"/>
    </row>
    <row r="19" spans="1:4" ht="14.25">
      <c r="A19" s="78"/>
      <c r="B19" s="79"/>
      <c r="C19" s="79"/>
      <c r="D19" s="80"/>
    </row>
    <row r="20" spans="1:4" ht="30">
      <c r="A20" s="81" t="s">
        <v>219</v>
      </c>
      <c r="B20" s="82" t="s">
        <v>180</v>
      </c>
      <c r="C20" s="83"/>
      <c r="D20" s="80">
        <f>D21+D36</f>
        <v>2657500</v>
      </c>
    </row>
    <row r="21" spans="1:4" ht="34.5" customHeight="1">
      <c r="A21" s="81" t="s">
        <v>270</v>
      </c>
      <c r="B21" s="82" t="s">
        <v>181</v>
      </c>
      <c r="C21" s="83"/>
      <c r="D21" s="80">
        <f>+D22</f>
        <v>375650</v>
      </c>
    </row>
    <row r="22" spans="1:4" ht="29.25">
      <c r="A22" s="84" t="s">
        <v>187</v>
      </c>
      <c r="B22" s="82" t="s">
        <v>182</v>
      </c>
      <c r="C22" s="83"/>
      <c r="D22" s="80">
        <f>D23+D28+D33</f>
        <v>375650</v>
      </c>
    </row>
    <row r="23" spans="1:4" ht="29.25">
      <c r="A23" s="84" t="s">
        <v>269</v>
      </c>
      <c r="B23" s="82" t="s">
        <v>263</v>
      </c>
      <c r="C23" s="83"/>
      <c r="D23" s="80">
        <f>D24+D26</f>
        <v>70000</v>
      </c>
    </row>
    <row r="24" spans="1:4" ht="15">
      <c r="A24" s="85" t="s">
        <v>61</v>
      </c>
      <c r="B24" s="83" t="s">
        <v>263</v>
      </c>
      <c r="C24" s="83" t="s">
        <v>53</v>
      </c>
      <c r="D24" s="86">
        <f>D25</f>
        <v>60000</v>
      </c>
    </row>
    <row r="25" spans="1:4" ht="30">
      <c r="A25" s="85" t="s">
        <v>62</v>
      </c>
      <c r="B25" s="83" t="s">
        <v>263</v>
      </c>
      <c r="C25" s="83" t="s">
        <v>54</v>
      </c>
      <c r="D25" s="87">
        <v>60000</v>
      </c>
    </row>
    <row r="26" spans="1:4" ht="15">
      <c r="A26" s="89" t="s">
        <v>93</v>
      </c>
      <c r="B26" s="83" t="s">
        <v>263</v>
      </c>
      <c r="C26" s="83" t="s">
        <v>92</v>
      </c>
      <c r="D26" s="86">
        <f>D27</f>
        <v>10000</v>
      </c>
    </row>
    <row r="27" spans="1:4" ht="15">
      <c r="A27" s="89" t="s">
        <v>94</v>
      </c>
      <c r="B27" s="83" t="s">
        <v>263</v>
      </c>
      <c r="C27" s="83" t="s">
        <v>91</v>
      </c>
      <c r="D27" s="87">
        <v>10000</v>
      </c>
    </row>
    <row r="28" spans="1:4" ht="14.25">
      <c r="A28" s="84" t="s">
        <v>188</v>
      </c>
      <c r="B28" s="82" t="s">
        <v>264</v>
      </c>
      <c r="C28" s="82"/>
      <c r="D28" s="80">
        <f>D29+D31</f>
        <v>290650</v>
      </c>
    </row>
    <row r="29" spans="1:4" ht="15">
      <c r="A29" s="85" t="s">
        <v>61</v>
      </c>
      <c r="B29" s="83" t="s">
        <v>264</v>
      </c>
      <c r="C29" s="83" t="s">
        <v>53</v>
      </c>
      <c r="D29" s="86">
        <f>D30</f>
        <v>278650</v>
      </c>
    </row>
    <row r="30" spans="1:4" ht="30">
      <c r="A30" s="85" t="s">
        <v>62</v>
      </c>
      <c r="B30" s="83" t="s">
        <v>264</v>
      </c>
      <c r="C30" s="83" t="s">
        <v>54</v>
      </c>
      <c r="D30" s="87">
        <v>278650</v>
      </c>
    </row>
    <row r="31" spans="1:4" ht="15">
      <c r="A31" s="89" t="s">
        <v>93</v>
      </c>
      <c r="B31" s="83" t="s">
        <v>264</v>
      </c>
      <c r="C31" s="83" t="s">
        <v>92</v>
      </c>
      <c r="D31" s="86">
        <f>D32</f>
        <v>12000</v>
      </c>
    </row>
    <row r="32" spans="1:4" ht="15">
      <c r="A32" s="89" t="s">
        <v>94</v>
      </c>
      <c r="B32" s="83" t="s">
        <v>264</v>
      </c>
      <c r="C32" s="83" t="s">
        <v>91</v>
      </c>
      <c r="D32" s="87">
        <v>12000</v>
      </c>
    </row>
    <row r="33" spans="1:4" ht="90">
      <c r="A33" s="92" t="s">
        <v>189</v>
      </c>
      <c r="B33" s="82" t="s">
        <v>274</v>
      </c>
      <c r="C33" s="82"/>
      <c r="D33" s="80">
        <f>D34</f>
        <v>15000</v>
      </c>
    </row>
    <row r="34" spans="1:4" ht="15">
      <c r="A34" s="85" t="s">
        <v>45</v>
      </c>
      <c r="B34" s="83" t="s">
        <v>274</v>
      </c>
      <c r="C34" s="83" t="s">
        <v>112</v>
      </c>
      <c r="D34" s="86">
        <f>D35</f>
        <v>15000</v>
      </c>
    </row>
    <row r="35" spans="1:4" ht="15">
      <c r="A35" s="85" t="s">
        <v>114</v>
      </c>
      <c r="B35" s="83" t="s">
        <v>274</v>
      </c>
      <c r="C35" s="83" t="s">
        <v>113</v>
      </c>
      <c r="D35" s="87">
        <v>15000</v>
      </c>
    </row>
    <row r="36" spans="1:4" ht="30">
      <c r="A36" s="81" t="s">
        <v>183</v>
      </c>
      <c r="B36" s="82" t="s">
        <v>184</v>
      </c>
      <c r="C36" s="83"/>
      <c r="D36" s="80">
        <f>D37</f>
        <v>2281850</v>
      </c>
    </row>
    <row r="37" spans="1:4" ht="28.5">
      <c r="A37" s="88" t="s">
        <v>185</v>
      </c>
      <c r="B37" s="82" t="s">
        <v>214</v>
      </c>
      <c r="C37" s="83"/>
      <c r="D37" s="80">
        <f>D38+D43</f>
        <v>2281850</v>
      </c>
    </row>
    <row r="38" spans="1:4" ht="15">
      <c r="A38" s="84" t="s">
        <v>186</v>
      </c>
      <c r="B38" s="82" t="s">
        <v>265</v>
      </c>
      <c r="C38" s="83"/>
      <c r="D38" s="80">
        <f>D39+D41</f>
        <v>281850</v>
      </c>
    </row>
    <row r="39" spans="1:4" ht="15">
      <c r="A39" s="85" t="s">
        <v>61</v>
      </c>
      <c r="B39" s="83" t="s">
        <v>265</v>
      </c>
      <c r="C39" s="83" t="s">
        <v>53</v>
      </c>
      <c r="D39" s="86">
        <f>D40</f>
        <v>86850</v>
      </c>
    </row>
    <row r="40" spans="1:4" ht="30">
      <c r="A40" s="85" t="s">
        <v>62</v>
      </c>
      <c r="B40" s="83" t="s">
        <v>265</v>
      </c>
      <c r="C40" s="83" t="s">
        <v>54</v>
      </c>
      <c r="D40" s="87">
        <v>86850</v>
      </c>
    </row>
    <row r="41" spans="1:4" ht="15">
      <c r="A41" s="89" t="s">
        <v>93</v>
      </c>
      <c r="B41" s="83" t="s">
        <v>265</v>
      </c>
      <c r="C41" s="83" t="s">
        <v>92</v>
      </c>
      <c r="D41" s="86">
        <f>D42</f>
        <v>195000</v>
      </c>
    </row>
    <row r="42" spans="1:4" ht="15">
      <c r="A42" s="89" t="s">
        <v>94</v>
      </c>
      <c r="B42" s="83" t="s">
        <v>265</v>
      </c>
      <c r="C42" s="83" t="s">
        <v>91</v>
      </c>
      <c r="D42" s="87">
        <v>195000</v>
      </c>
    </row>
    <row r="43" spans="1:4" ht="14.25">
      <c r="A43" s="88" t="s">
        <v>196</v>
      </c>
      <c r="B43" s="82" t="s">
        <v>266</v>
      </c>
      <c r="C43" s="82"/>
      <c r="D43" s="80">
        <f>D44</f>
        <v>2000000</v>
      </c>
    </row>
    <row r="44" spans="1:4" ht="15">
      <c r="A44" s="85" t="s">
        <v>61</v>
      </c>
      <c r="B44" s="83" t="s">
        <v>266</v>
      </c>
      <c r="C44" s="83" t="s">
        <v>112</v>
      </c>
      <c r="D44" s="86">
        <f>D45</f>
        <v>2000000</v>
      </c>
    </row>
    <row r="45" spans="1:4" ht="30">
      <c r="A45" s="85" t="s">
        <v>62</v>
      </c>
      <c r="B45" s="83" t="s">
        <v>266</v>
      </c>
      <c r="C45" s="83" t="s">
        <v>113</v>
      </c>
      <c r="D45" s="87">
        <v>2000000</v>
      </c>
    </row>
    <row r="46" spans="1:4" ht="30">
      <c r="A46" s="81" t="s">
        <v>65</v>
      </c>
      <c r="B46" s="94" t="s">
        <v>126</v>
      </c>
      <c r="C46" s="95"/>
      <c r="D46" s="80">
        <f>D47</f>
        <v>12328642.23</v>
      </c>
    </row>
    <row r="47" spans="1:4" ht="29.25" customHeight="1">
      <c r="A47" s="96" t="s">
        <v>125</v>
      </c>
      <c r="B47" s="94" t="s">
        <v>127</v>
      </c>
      <c r="C47" s="95"/>
      <c r="D47" s="80">
        <f>D48+D53+D56</f>
        <v>12328642.23</v>
      </c>
    </row>
    <row r="48" spans="1:4" ht="28.5">
      <c r="A48" s="96" t="s">
        <v>81</v>
      </c>
      <c r="B48" s="94" t="s">
        <v>128</v>
      </c>
      <c r="C48" s="94"/>
      <c r="D48" s="80">
        <f>D49+D51</f>
        <v>10037074.7</v>
      </c>
    </row>
    <row r="49" spans="1:4" ht="47.25" customHeight="1">
      <c r="A49" s="97" t="s">
        <v>80</v>
      </c>
      <c r="B49" s="95" t="s">
        <v>128</v>
      </c>
      <c r="C49" s="95" t="s">
        <v>50</v>
      </c>
      <c r="D49" s="86">
        <f>D50</f>
        <v>9965554.7</v>
      </c>
    </row>
    <row r="50" spans="1:4" ht="15">
      <c r="A50" s="97" t="s">
        <v>51</v>
      </c>
      <c r="B50" s="95" t="s">
        <v>128</v>
      </c>
      <c r="C50" s="95" t="s">
        <v>52</v>
      </c>
      <c r="D50" s="87">
        <v>9965554.7</v>
      </c>
    </row>
    <row r="51" spans="1:4" ht="15">
      <c r="A51" s="85" t="s">
        <v>61</v>
      </c>
      <c r="B51" s="95" t="s">
        <v>128</v>
      </c>
      <c r="C51" s="95" t="s">
        <v>53</v>
      </c>
      <c r="D51" s="86">
        <f>D52</f>
        <v>71520</v>
      </c>
    </row>
    <row r="52" spans="1:4" ht="30">
      <c r="A52" s="85" t="s">
        <v>62</v>
      </c>
      <c r="B52" s="95" t="s">
        <v>128</v>
      </c>
      <c r="C52" s="95" t="s">
        <v>54</v>
      </c>
      <c r="D52" s="87">
        <v>71520</v>
      </c>
    </row>
    <row r="53" spans="1:4" ht="28.5">
      <c r="A53" s="96" t="s">
        <v>323</v>
      </c>
      <c r="B53" s="94" t="s">
        <v>324</v>
      </c>
      <c r="C53" s="94"/>
      <c r="D53" s="80">
        <f>D54</f>
        <v>641091.55</v>
      </c>
    </row>
    <row r="54" spans="1:4" ht="15">
      <c r="A54" s="97" t="s">
        <v>93</v>
      </c>
      <c r="B54" s="95" t="s">
        <v>324</v>
      </c>
      <c r="C54" s="95" t="s">
        <v>92</v>
      </c>
      <c r="D54" s="86">
        <f>D55</f>
        <v>641091.55</v>
      </c>
    </row>
    <row r="55" spans="1:4" ht="15">
      <c r="A55" s="97" t="s">
        <v>325</v>
      </c>
      <c r="B55" s="95" t="s">
        <v>324</v>
      </c>
      <c r="C55" s="95" t="s">
        <v>326</v>
      </c>
      <c r="D55" s="87">
        <v>641091.55</v>
      </c>
    </row>
    <row r="56" spans="1:4" ht="28.5">
      <c r="A56" s="98" t="s">
        <v>130</v>
      </c>
      <c r="B56" s="94" t="s">
        <v>129</v>
      </c>
      <c r="C56" s="94"/>
      <c r="D56" s="80">
        <f>D57</f>
        <v>1650475.98</v>
      </c>
    </row>
    <row r="57" spans="1:4" ht="15">
      <c r="A57" s="85" t="s">
        <v>61</v>
      </c>
      <c r="B57" s="95" t="s">
        <v>129</v>
      </c>
      <c r="C57" s="95" t="s">
        <v>53</v>
      </c>
      <c r="D57" s="86">
        <f>D58</f>
        <v>1650475.98</v>
      </c>
    </row>
    <row r="58" spans="1:4" ht="30">
      <c r="A58" s="85" t="s">
        <v>62</v>
      </c>
      <c r="B58" s="95" t="s">
        <v>129</v>
      </c>
      <c r="C58" s="95" t="s">
        <v>54</v>
      </c>
      <c r="D58" s="87">
        <v>1650475.98</v>
      </c>
    </row>
    <row r="59" spans="1:4" ht="34.5" customHeight="1">
      <c r="A59" s="81" t="s">
        <v>299</v>
      </c>
      <c r="B59" s="94" t="s">
        <v>123</v>
      </c>
      <c r="C59" s="95"/>
      <c r="D59" s="80">
        <f>D60</f>
        <v>5196081</v>
      </c>
    </row>
    <row r="60" spans="1:4" ht="29.25">
      <c r="A60" s="84" t="s">
        <v>122</v>
      </c>
      <c r="B60" s="94" t="s">
        <v>124</v>
      </c>
      <c r="C60" s="95"/>
      <c r="D60" s="80">
        <f>D61+D66+D69+D72+D75+D82+D85+D90</f>
        <v>5196081</v>
      </c>
    </row>
    <row r="61" spans="1:4" ht="14.25">
      <c r="A61" s="84" t="s">
        <v>59</v>
      </c>
      <c r="B61" s="94" t="s">
        <v>213</v>
      </c>
      <c r="C61" s="94"/>
      <c r="D61" s="80">
        <f>D64+D62</f>
        <v>400000</v>
      </c>
    </row>
    <row r="62" spans="1:4" ht="15">
      <c r="A62" s="89" t="s">
        <v>93</v>
      </c>
      <c r="B62" s="95" t="s">
        <v>213</v>
      </c>
      <c r="C62" s="83" t="s">
        <v>92</v>
      </c>
      <c r="D62" s="86">
        <f>D63</f>
        <v>255840</v>
      </c>
    </row>
    <row r="63" spans="1:4" ht="15">
      <c r="A63" s="89" t="s">
        <v>94</v>
      </c>
      <c r="B63" s="95" t="s">
        <v>213</v>
      </c>
      <c r="C63" s="83" t="s">
        <v>91</v>
      </c>
      <c r="D63" s="87">
        <v>255840</v>
      </c>
    </row>
    <row r="64" spans="1:4" ht="15">
      <c r="A64" s="99" t="s">
        <v>45</v>
      </c>
      <c r="B64" s="95" t="s">
        <v>213</v>
      </c>
      <c r="C64" s="95">
        <v>800</v>
      </c>
      <c r="D64" s="86">
        <f>D65</f>
        <v>144160</v>
      </c>
    </row>
    <row r="65" spans="1:4" ht="15">
      <c r="A65" s="99" t="s">
        <v>60</v>
      </c>
      <c r="B65" s="95" t="s">
        <v>213</v>
      </c>
      <c r="C65" s="95">
        <v>870</v>
      </c>
      <c r="D65" s="87">
        <v>144160</v>
      </c>
    </row>
    <row r="66" spans="1:4" ht="15">
      <c r="A66" s="84" t="s">
        <v>104</v>
      </c>
      <c r="B66" s="82" t="s">
        <v>140</v>
      </c>
      <c r="C66" s="83"/>
      <c r="D66" s="80">
        <f>D67</f>
        <v>930000</v>
      </c>
    </row>
    <row r="67" spans="1:4" ht="15">
      <c r="A67" s="85" t="s">
        <v>61</v>
      </c>
      <c r="B67" s="83" t="s">
        <v>140</v>
      </c>
      <c r="C67" s="83" t="s">
        <v>53</v>
      </c>
      <c r="D67" s="86">
        <f>D68</f>
        <v>930000</v>
      </c>
    </row>
    <row r="68" spans="1:4" ht="30">
      <c r="A68" s="85" t="s">
        <v>62</v>
      </c>
      <c r="B68" s="83" t="s">
        <v>140</v>
      </c>
      <c r="C68" s="83" t="s">
        <v>54</v>
      </c>
      <c r="D68" s="87">
        <v>930000</v>
      </c>
    </row>
    <row r="69" spans="1:4" ht="28.5">
      <c r="A69" s="88" t="s">
        <v>230</v>
      </c>
      <c r="B69" s="82" t="s">
        <v>223</v>
      </c>
      <c r="C69" s="83"/>
      <c r="D69" s="80">
        <f>D70</f>
        <v>50000</v>
      </c>
    </row>
    <row r="70" spans="1:4" ht="15">
      <c r="A70" s="85" t="s">
        <v>61</v>
      </c>
      <c r="B70" s="83" t="s">
        <v>223</v>
      </c>
      <c r="C70" s="83" t="s">
        <v>53</v>
      </c>
      <c r="D70" s="86">
        <f>D71</f>
        <v>50000</v>
      </c>
    </row>
    <row r="71" spans="1:4" ht="30">
      <c r="A71" s="85" t="s">
        <v>62</v>
      </c>
      <c r="B71" s="83" t="s">
        <v>223</v>
      </c>
      <c r="C71" s="83" t="s">
        <v>54</v>
      </c>
      <c r="D71" s="87">
        <v>50000</v>
      </c>
    </row>
    <row r="72" spans="1:4" ht="14.25">
      <c r="A72" s="88" t="s">
        <v>142</v>
      </c>
      <c r="B72" s="82" t="s">
        <v>141</v>
      </c>
      <c r="C72" s="82"/>
      <c r="D72" s="80">
        <f>D73</f>
        <v>1840810</v>
      </c>
    </row>
    <row r="73" spans="1:4" ht="45">
      <c r="A73" s="93" t="s">
        <v>80</v>
      </c>
      <c r="B73" s="83" t="s">
        <v>141</v>
      </c>
      <c r="C73" s="90">
        <v>100</v>
      </c>
      <c r="D73" s="86">
        <f>D74</f>
        <v>1840810</v>
      </c>
    </row>
    <row r="74" spans="1:4" ht="15">
      <c r="A74" s="93" t="s">
        <v>87</v>
      </c>
      <c r="B74" s="83" t="s">
        <v>141</v>
      </c>
      <c r="C74" s="90">
        <v>120</v>
      </c>
      <c r="D74" s="87">
        <v>1840810</v>
      </c>
    </row>
    <row r="75" spans="1:4" ht="14.25">
      <c r="A75" s="88" t="s">
        <v>143</v>
      </c>
      <c r="B75" s="82" t="s">
        <v>197</v>
      </c>
      <c r="C75" s="82"/>
      <c r="D75" s="80">
        <f>D76+D78+D80</f>
        <v>295000</v>
      </c>
    </row>
    <row r="76" spans="1:4" ht="45">
      <c r="A76" s="93" t="s">
        <v>80</v>
      </c>
      <c r="B76" s="83" t="s">
        <v>197</v>
      </c>
      <c r="C76" s="90">
        <v>100</v>
      </c>
      <c r="D76" s="86">
        <f>D77</f>
        <v>250000</v>
      </c>
    </row>
    <row r="77" spans="1:4" ht="15">
      <c r="A77" s="93" t="s">
        <v>87</v>
      </c>
      <c r="B77" s="83" t="s">
        <v>197</v>
      </c>
      <c r="C77" s="90">
        <v>120</v>
      </c>
      <c r="D77" s="87">
        <v>250000</v>
      </c>
    </row>
    <row r="78" spans="1:4" ht="15">
      <c r="A78" s="85" t="s">
        <v>61</v>
      </c>
      <c r="B78" s="83" t="s">
        <v>197</v>
      </c>
      <c r="C78" s="83" t="s">
        <v>53</v>
      </c>
      <c r="D78" s="86">
        <f>D79</f>
        <v>30000</v>
      </c>
    </row>
    <row r="79" spans="1:4" ht="30">
      <c r="A79" s="85" t="s">
        <v>62</v>
      </c>
      <c r="B79" s="83" t="s">
        <v>197</v>
      </c>
      <c r="C79" s="83" t="s">
        <v>54</v>
      </c>
      <c r="D79" s="87">
        <v>30000</v>
      </c>
    </row>
    <row r="80" spans="1:4" ht="15">
      <c r="A80" s="89" t="s">
        <v>93</v>
      </c>
      <c r="B80" s="83" t="s">
        <v>197</v>
      </c>
      <c r="C80" s="83" t="s">
        <v>92</v>
      </c>
      <c r="D80" s="86">
        <f>D81</f>
        <v>15000</v>
      </c>
    </row>
    <row r="81" spans="1:4" ht="15">
      <c r="A81" s="89" t="s">
        <v>94</v>
      </c>
      <c r="B81" s="83" t="s">
        <v>197</v>
      </c>
      <c r="C81" s="83" t="s">
        <v>91</v>
      </c>
      <c r="D81" s="87">
        <v>15000</v>
      </c>
    </row>
    <row r="82" spans="1:4" ht="28.5">
      <c r="A82" s="88" t="s">
        <v>146</v>
      </c>
      <c r="B82" s="82" t="s">
        <v>147</v>
      </c>
      <c r="C82" s="82"/>
      <c r="D82" s="80">
        <f>D83</f>
        <v>480000</v>
      </c>
    </row>
    <row r="83" spans="1:4" ht="15">
      <c r="A83" s="85" t="s">
        <v>61</v>
      </c>
      <c r="B83" s="83" t="s">
        <v>147</v>
      </c>
      <c r="C83" s="83" t="s">
        <v>53</v>
      </c>
      <c r="D83" s="86">
        <f>D84</f>
        <v>480000</v>
      </c>
    </row>
    <row r="84" spans="1:4" ht="30">
      <c r="A84" s="85" t="s">
        <v>62</v>
      </c>
      <c r="B84" s="83" t="s">
        <v>147</v>
      </c>
      <c r="C84" s="83" t="s">
        <v>54</v>
      </c>
      <c r="D84" s="87">
        <v>480000</v>
      </c>
    </row>
    <row r="85" spans="1:4" ht="29.25">
      <c r="A85" s="84" t="s">
        <v>83</v>
      </c>
      <c r="B85" s="82" t="s">
        <v>149</v>
      </c>
      <c r="C85" s="90"/>
      <c r="D85" s="80">
        <f>D86+D88</f>
        <v>834763</v>
      </c>
    </row>
    <row r="86" spans="1:4" ht="45">
      <c r="A86" s="93" t="s">
        <v>80</v>
      </c>
      <c r="B86" s="83" t="s">
        <v>149</v>
      </c>
      <c r="C86" s="90">
        <v>100</v>
      </c>
      <c r="D86" s="86">
        <f>D87</f>
        <v>414000</v>
      </c>
    </row>
    <row r="87" spans="1:4" ht="15">
      <c r="A87" s="93" t="s">
        <v>87</v>
      </c>
      <c r="B87" s="83" t="s">
        <v>149</v>
      </c>
      <c r="C87" s="90">
        <v>120</v>
      </c>
      <c r="D87" s="87">
        <v>414000</v>
      </c>
    </row>
    <row r="88" spans="1:4" ht="15">
      <c r="A88" s="85" t="s">
        <v>61</v>
      </c>
      <c r="B88" s="83" t="s">
        <v>149</v>
      </c>
      <c r="C88" s="83" t="s">
        <v>53</v>
      </c>
      <c r="D88" s="86">
        <f>D89</f>
        <v>420763</v>
      </c>
    </row>
    <row r="89" spans="1:4" ht="30">
      <c r="A89" s="85" t="s">
        <v>62</v>
      </c>
      <c r="B89" s="83" t="s">
        <v>149</v>
      </c>
      <c r="C89" s="83" t="s">
        <v>54</v>
      </c>
      <c r="D89" s="87">
        <v>420763</v>
      </c>
    </row>
    <row r="90" spans="1:4" ht="14.25">
      <c r="A90" s="88" t="s">
        <v>144</v>
      </c>
      <c r="B90" s="82" t="s">
        <v>145</v>
      </c>
      <c r="C90" s="82"/>
      <c r="D90" s="80">
        <f>D91</f>
        <v>365508</v>
      </c>
    </row>
    <row r="91" spans="1:4" ht="45">
      <c r="A91" s="93" t="s">
        <v>80</v>
      </c>
      <c r="B91" s="83" t="s">
        <v>145</v>
      </c>
      <c r="C91" s="90">
        <v>100</v>
      </c>
      <c r="D91" s="86">
        <f>D92</f>
        <v>365508</v>
      </c>
    </row>
    <row r="92" spans="1:4" ht="15">
      <c r="A92" s="93" t="s">
        <v>87</v>
      </c>
      <c r="B92" s="83" t="s">
        <v>145</v>
      </c>
      <c r="C92" s="90">
        <v>120</v>
      </c>
      <c r="D92" s="87">
        <v>365508</v>
      </c>
    </row>
    <row r="93" spans="1:4" ht="30">
      <c r="A93" s="81" t="s">
        <v>178</v>
      </c>
      <c r="B93" s="82" t="s">
        <v>177</v>
      </c>
      <c r="C93" s="83"/>
      <c r="D93" s="80">
        <f>D94</f>
        <v>26154584</v>
      </c>
    </row>
    <row r="94" spans="1:4" ht="15">
      <c r="A94" s="91" t="s">
        <v>251</v>
      </c>
      <c r="B94" s="82" t="s">
        <v>242</v>
      </c>
      <c r="C94" s="83"/>
      <c r="D94" s="80">
        <f>D95+D102+D105</f>
        <v>26154584</v>
      </c>
    </row>
    <row r="95" spans="1:4" ht="14.25">
      <c r="A95" s="91" t="s">
        <v>76</v>
      </c>
      <c r="B95" s="82" t="s">
        <v>246</v>
      </c>
      <c r="C95" s="82"/>
      <c r="D95" s="80">
        <f>D96+D98+D100</f>
        <v>18064844</v>
      </c>
    </row>
    <row r="96" spans="1:4" ht="45">
      <c r="A96" s="93" t="s">
        <v>77</v>
      </c>
      <c r="B96" s="83" t="s">
        <v>246</v>
      </c>
      <c r="C96" s="83" t="s">
        <v>50</v>
      </c>
      <c r="D96" s="86">
        <f>D97</f>
        <v>14561344</v>
      </c>
    </row>
    <row r="97" spans="1:4" ht="15">
      <c r="A97" s="93" t="s">
        <v>78</v>
      </c>
      <c r="B97" s="83" t="s">
        <v>246</v>
      </c>
      <c r="C97" s="83" t="s">
        <v>79</v>
      </c>
      <c r="D97" s="87">
        <v>14561344</v>
      </c>
    </row>
    <row r="98" spans="1:4" ht="15">
      <c r="A98" s="85" t="s">
        <v>61</v>
      </c>
      <c r="B98" s="83" t="s">
        <v>246</v>
      </c>
      <c r="C98" s="83" t="s">
        <v>53</v>
      </c>
      <c r="D98" s="86">
        <f>D99</f>
        <v>3502500</v>
      </c>
    </row>
    <row r="99" spans="1:4" ht="30">
      <c r="A99" s="85" t="s">
        <v>62</v>
      </c>
      <c r="B99" s="83" t="s">
        <v>246</v>
      </c>
      <c r="C99" s="83" t="s">
        <v>54</v>
      </c>
      <c r="D99" s="87">
        <v>3502500</v>
      </c>
    </row>
    <row r="100" spans="1:4" ht="15">
      <c r="A100" s="100" t="s">
        <v>45</v>
      </c>
      <c r="B100" s="83" t="s">
        <v>246</v>
      </c>
      <c r="C100" s="95" t="s">
        <v>55</v>
      </c>
      <c r="D100" s="86">
        <f>D101</f>
        <v>1000</v>
      </c>
    </row>
    <row r="101" spans="1:4" ht="15">
      <c r="A101" s="100" t="s">
        <v>63</v>
      </c>
      <c r="B101" s="83" t="s">
        <v>246</v>
      </c>
      <c r="C101" s="95" t="s">
        <v>56</v>
      </c>
      <c r="D101" s="87">
        <v>1000</v>
      </c>
    </row>
    <row r="102" spans="1:4" ht="16.5" customHeight="1">
      <c r="A102" s="91" t="s">
        <v>84</v>
      </c>
      <c r="B102" s="82" t="s">
        <v>243</v>
      </c>
      <c r="C102" s="83"/>
      <c r="D102" s="80">
        <f>D103</f>
        <v>4687241</v>
      </c>
    </row>
    <row r="103" spans="1:4" ht="15">
      <c r="A103" s="85" t="s">
        <v>61</v>
      </c>
      <c r="B103" s="83" t="s">
        <v>243</v>
      </c>
      <c r="C103" s="83" t="s">
        <v>53</v>
      </c>
      <c r="D103" s="86">
        <f>D104</f>
        <v>4687241</v>
      </c>
    </row>
    <row r="104" spans="1:4" ht="30">
      <c r="A104" s="85" t="s">
        <v>62</v>
      </c>
      <c r="B104" s="83" t="s">
        <v>243</v>
      </c>
      <c r="C104" s="83" t="s">
        <v>54</v>
      </c>
      <c r="D104" s="87">
        <v>4687241</v>
      </c>
    </row>
    <row r="105" spans="1:4" ht="15" customHeight="1">
      <c r="A105" s="91" t="s">
        <v>85</v>
      </c>
      <c r="B105" s="82" t="s">
        <v>245</v>
      </c>
      <c r="C105" s="83"/>
      <c r="D105" s="80">
        <f>D106</f>
        <v>3402499</v>
      </c>
    </row>
    <row r="106" spans="1:4" ht="15">
      <c r="A106" s="85" t="s">
        <v>61</v>
      </c>
      <c r="B106" s="83" t="s">
        <v>245</v>
      </c>
      <c r="C106" s="83" t="s">
        <v>53</v>
      </c>
      <c r="D106" s="86">
        <f>D107</f>
        <v>3402499</v>
      </c>
    </row>
    <row r="107" spans="1:4" ht="30">
      <c r="A107" s="85" t="s">
        <v>62</v>
      </c>
      <c r="B107" s="83" t="s">
        <v>245</v>
      </c>
      <c r="C107" s="83" t="s">
        <v>54</v>
      </c>
      <c r="D107" s="87">
        <v>3402499</v>
      </c>
    </row>
    <row r="108" spans="1:4" ht="30">
      <c r="A108" s="81" t="s">
        <v>72</v>
      </c>
      <c r="B108" s="82" t="s">
        <v>190</v>
      </c>
      <c r="C108" s="83"/>
      <c r="D108" s="80">
        <f>D109</f>
        <v>5893661</v>
      </c>
    </row>
    <row r="109" spans="1:4" ht="28.5">
      <c r="A109" s="101" t="s">
        <v>220</v>
      </c>
      <c r="B109" s="82" t="s">
        <v>191</v>
      </c>
      <c r="C109" s="83"/>
      <c r="D109" s="80">
        <f>D117+D110+D120</f>
        <v>5893661</v>
      </c>
    </row>
    <row r="110" spans="1:4" ht="14.25">
      <c r="A110" s="91" t="s">
        <v>76</v>
      </c>
      <c r="B110" s="82" t="s">
        <v>194</v>
      </c>
      <c r="C110" s="82"/>
      <c r="D110" s="80">
        <f>D111+D113+D115</f>
        <v>5176661</v>
      </c>
    </row>
    <row r="111" spans="1:4" ht="51" customHeight="1">
      <c r="A111" s="93" t="s">
        <v>221</v>
      </c>
      <c r="B111" s="83" t="s">
        <v>194</v>
      </c>
      <c r="C111" s="83" t="s">
        <v>50</v>
      </c>
      <c r="D111" s="86">
        <f>D112</f>
        <v>4854661</v>
      </c>
    </row>
    <row r="112" spans="1:4" ht="15">
      <c r="A112" s="93" t="s">
        <v>78</v>
      </c>
      <c r="B112" s="83" t="s">
        <v>194</v>
      </c>
      <c r="C112" s="83" t="s">
        <v>79</v>
      </c>
      <c r="D112" s="87">
        <v>4854661</v>
      </c>
    </row>
    <row r="113" spans="1:4" ht="15">
      <c r="A113" s="85" t="s">
        <v>61</v>
      </c>
      <c r="B113" s="83" t="s">
        <v>194</v>
      </c>
      <c r="C113" s="83" t="s">
        <v>53</v>
      </c>
      <c r="D113" s="102">
        <f>D114</f>
        <v>297042.48</v>
      </c>
    </row>
    <row r="114" spans="1:4" ht="30">
      <c r="A114" s="85" t="s">
        <v>62</v>
      </c>
      <c r="B114" s="83" t="s">
        <v>194</v>
      </c>
      <c r="C114" s="83" t="s">
        <v>54</v>
      </c>
      <c r="D114" s="87">
        <v>297042.48</v>
      </c>
    </row>
    <row r="115" spans="1:4" ht="15">
      <c r="A115" s="85" t="s">
        <v>45</v>
      </c>
      <c r="B115" s="83" t="s">
        <v>194</v>
      </c>
      <c r="C115" s="83" t="s">
        <v>55</v>
      </c>
      <c r="D115" s="102">
        <f>D116</f>
        <v>24957.52</v>
      </c>
    </row>
    <row r="116" spans="1:4" ht="15">
      <c r="A116" s="85" t="s">
        <v>63</v>
      </c>
      <c r="B116" s="83" t="s">
        <v>194</v>
      </c>
      <c r="C116" s="83" t="s">
        <v>56</v>
      </c>
      <c r="D116" s="87">
        <v>24957.52</v>
      </c>
    </row>
    <row r="117" spans="1:4" ht="15">
      <c r="A117" s="91" t="s">
        <v>250</v>
      </c>
      <c r="B117" s="82" t="s">
        <v>249</v>
      </c>
      <c r="C117" s="83"/>
      <c r="D117" s="80">
        <f>D118</f>
        <v>42000</v>
      </c>
    </row>
    <row r="118" spans="1:4" ht="15">
      <c r="A118" s="85" t="s">
        <v>61</v>
      </c>
      <c r="B118" s="83" t="s">
        <v>249</v>
      </c>
      <c r="C118" s="83" t="s">
        <v>53</v>
      </c>
      <c r="D118" s="86">
        <f>D119</f>
        <v>42000</v>
      </c>
    </row>
    <row r="119" spans="1:4" ht="30">
      <c r="A119" s="85" t="s">
        <v>62</v>
      </c>
      <c r="B119" s="83" t="s">
        <v>249</v>
      </c>
      <c r="C119" s="83" t="s">
        <v>54</v>
      </c>
      <c r="D119" s="87">
        <v>42000</v>
      </c>
    </row>
    <row r="120" spans="1:4" ht="29.25">
      <c r="A120" s="91" t="s">
        <v>192</v>
      </c>
      <c r="B120" s="82" t="s">
        <v>193</v>
      </c>
      <c r="C120" s="83"/>
      <c r="D120" s="80">
        <f>D121</f>
        <v>675000</v>
      </c>
    </row>
    <row r="121" spans="1:4" ht="15">
      <c r="A121" s="85" t="s">
        <v>61</v>
      </c>
      <c r="B121" s="83" t="s">
        <v>193</v>
      </c>
      <c r="C121" s="83" t="s">
        <v>53</v>
      </c>
      <c r="D121" s="86">
        <f>D122</f>
        <v>675000</v>
      </c>
    </row>
    <row r="122" spans="1:4" ht="30">
      <c r="A122" s="85" t="s">
        <v>62</v>
      </c>
      <c r="B122" s="83" t="s">
        <v>193</v>
      </c>
      <c r="C122" s="83" t="s">
        <v>54</v>
      </c>
      <c r="D122" s="87">
        <v>675000</v>
      </c>
    </row>
    <row r="123" spans="1:4" ht="30">
      <c r="A123" s="81" t="s">
        <v>305</v>
      </c>
      <c r="B123" s="82" t="s">
        <v>306</v>
      </c>
      <c r="C123" s="90"/>
      <c r="D123" s="80">
        <f>D124+D128</f>
        <v>91811435.14</v>
      </c>
    </row>
    <row r="124" spans="1:4" ht="15">
      <c r="A124" s="106" t="s">
        <v>307</v>
      </c>
      <c r="B124" s="82" t="s">
        <v>308</v>
      </c>
      <c r="C124" s="90"/>
      <c r="D124" s="80">
        <f>D125</f>
        <v>277845</v>
      </c>
    </row>
    <row r="125" spans="1:4" ht="14.25">
      <c r="A125" s="91" t="s">
        <v>309</v>
      </c>
      <c r="B125" s="82" t="s">
        <v>310</v>
      </c>
      <c r="C125" s="79"/>
      <c r="D125" s="80">
        <f>D126</f>
        <v>277845</v>
      </c>
    </row>
    <row r="126" spans="1:4" ht="15">
      <c r="A126" s="85" t="s">
        <v>61</v>
      </c>
      <c r="B126" s="83" t="s">
        <v>310</v>
      </c>
      <c r="C126" s="90">
        <v>200</v>
      </c>
      <c r="D126" s="86">
        <f>D127</f>
        <v>277845</v>
      </c>
    </row>
    <row r="127" spans="1:4" ht="30">
      <c r="A127" s="85" t="s">
        <v>62</v>
      </c>
      <c r="B127" s="83" t="s">
        <v>310</v>
      </c>
      <c r="C127" s="90">
        <v>240</v>
      </c>
      <c r="D127" s="87">
        <v>277845</v>
      </c>
    </row>
    <row r="128" spans="1:4" ht="28.5">
      <c r="A128" s="101" t="s">
        <v>332</v>
      </c>
      <c r="B128" s="82" t="s">
        <v>333</v>
      </c>
      <c r="C128" s="79"/>
      <c r="D128" s="80">
        <f>D129+D134</f>
        <v>91533590.14</v>
      </c>
    </row>
    <row r="129" spans="1:4" ht="28.5">
      <c r="A129" s="101" t="s">
        <v>334</v>
      </c>
      <c r="B129" s="82" t="s">
        <v>335</v>
      </c>
      <c r="C129" s="79"/>
      <c r="D129" s="80">
        <f>D132+D130</f>
        <v>90627316.97</v>
      </c>
    </row>
    <row r="130" spans="1:4" ht="15">
      <c r="A130" s="92" t="s">
        <v>336</v>
      </c>
      <c r="B130" s="83" t="s">
        <v>335</v>
      </c>
      <c r="C130" s="90">
        <v>400</v>
      </c>
      <c r="D130" s="86">
        <f>D131</f>
        <v>72764053.97</v>
      </c>
    </row>
    <row r="131" spans="1:4" ht="15">
      <c r="A131" s="113" t="s">
        <v>337</v>
      </c>
      <c r="B131" s="83" t="s">
        <v>335</v>
      </c>
      <c r="C131" s="90">
        <v>410</v>
      </c>
      <c r="D131" s="87">
        <v>72764053.97</v>
      </c>
    </row>
    <row r="132" spans="1:4" ht="15">
      <c r="A132" s="92" t="s">
        <v>45</v>
      </c>
      <c r="B132" s="83" t="s">
        <v>335</v>
      </c>
      <c r="C132" s="90">
        <v>800</v>
      </c>
      <c r="D132" s="86">
        <f>D133</f>
        <v>17863263</v>
      </c>
    </row>
    <row r="133" spans="1:4" ht="15">
      <c r="A133" s="92" t="s">
        <v>63</v>
      </c>
      <c r="B133" s="83" t="s">
        <v>335</v>
      </c>
      <c r="C133" s="90">
        <v>850</v>
      </c>
      <c r="D133" s="87">
        <v>17863263</v>
      </c>
    </row>
    <row r="134" spans="1:4" ht="28.5">
      <c r="A134" s="101" t="s">
        <v>338</v>
      </c>
      <c r="B134" s="82" t="s">
        <v>339</v>
      </c>
      <c r="C134" s="79"/>
      <c r="D134" s="80">
        <f>D137+D135</f>
        <v>906273.17</v>
      </c>
    </row>
    <row r="135" spans="1:4" ht="15">
      <c r="A135" s="92" t="s">
        <v>336</v>
      </c>
      <c r="B135" s="83" t="s">
        <v>339</v>
      </c>
      <c r="C135" s="90">
        <v>400</v>
      </c>
      <c r="D135" s="86">
        <f>D136</f>
        <v>725836.17</v>
      </c>
    </row>
    <row r="136" spans="1:4" ht="15">
      <c r="A136" s="113" t="s">
        <v>337</v>
      </c>
      <c r="B136" s="83" t="s">
        <v>339</v>
      </c>
      <c r="C136" s="90">
        <v>410</v>
      </c>
      <c r="D136" s="87">
        <v>725836.17</v>
      </c>
    </row>
    <row r="137" spans="1:4" ht="15">
      <c r="A137" s="92" t="s">
        <v>45</v>
      </c>
      <c r="B137" s="83" t="s">
        <v>339</v>
      </c>
      <c r="C137" s="90">
        <v>800</v>
      </c>
      <c r="D137" s="86">
        <f>D138</f>
        <v>180437</v>
      </c>
    </row>
    <row r="138" spans="1:4" ht="15">
      <c r="A138" s="92" t="s">
        <v>63</v>
      </c>
      <c r="B138" s="83" t="s">
        <v>339</v>
      </c>
      <c r="C138" s="90">
        <v>850</v>
      </c>
      <c r="D138" s="87">
        <v>180437</v>
      </c>
    </row>
    <row r="139" spans="1:4" ht="30">
      <c r="A139" s="81" t="s">
        <v>67</v>
      </c>
      <c r="B139" s="82" t="s">
        <v>148</v>
      </c>
      <c r="C139" s="90"/>
      <c r="D139" s="80">
        <f>D140</f>
        <v>23137008.49</v>
      </c>
    </row>
    <row r="140" spans="1:4" ht="30">
      <c r="A140" s="106" t="s">
        <v>199</v>
      </c>
      <c r="B140" s="82" t="s">
        <v>166</v>
      </c>
      <c r="C140" s="90"/>
      <c r="D140" s="80">
        <f>D141+D146+D149+D152+D155+D164++D161+D158+D167+D170</f>
        <v>23137008.49</v>
      </c>
    </row>
    <row r="141" spans="1:4" ht="14.25">
      <c r="A141" s="91" t="s">
        <v>68</v>
      </c>
      <c r="B141" s="82" t="s">
        <v>167</v>
      </c>
      <c r="C141" s="79"/>
      <c r="D141" s="80">
        <f>D142+D144</f>
        <v>6579390.19</v>
      </c>
    </row>
    <row r="142" spans="1:4" ht="15">
      <c r="A142" s="85" t="s">
        <v>61</v>
      </c>
      <c r="B142" s="83" t="s">
        <v>167</v>
      </c>
      <c r="C142" s="90">
        <v>200</v>
      </c>
      <c r="D142" s="86">
        <f>D143</f>
        <v>6578390.19</v>
      </c>
    </row>
    <row r="143" spans="1:4" ht="30">
      <c r="A143" s="85" t="s">
        <v>62</v>
      </c>
      <c r="B143" s="83" t="s">
        <v>167</v>
      </c>
      <c r="C143" s="90">
        <v>240</v>
      </c>
      <c r="D143" s="87">
        <v>6578390.19</v>
      </c>
    </row>
    <row r="144" spans="1:4" ht="15">
      <c r="A144" s="92" t="s">
        <v>45</v>
      </c>
      <c r="B144" s="83" t="s">
        <v>167</v>
      </c>
      <c r="C144" s="90">
        <v>800</v>
      </c>
      <c r="D144" s="86">
        <f>D145</f>
        <v>1000</v>
      </c>
    </row>
    <row r="145" spans="1:4" ht="15">
      <c r="A145" s="92" t="s">
        <v>63</v>
      </c>
      <c r="B145" s="83" t="s">
        <v>167</v>
      </c>
      <c r="C145" s="90">
        <v>850</v>
      </c>
      <c r="D145" s="87">
        <v>1000</v>
      </c>
    </row>
    <row r="146" spans="1:4" ht="15">
      <c r="A146" s="84" t="s">
        <v>107</v>
      </c>
      <c r="B146" s="82" t="s">
        <v>168</v>
      </c>
      <c r="C146" s="90"/>
      <c r="D146" s="80">
        <f>D147</f>
        <v>6413990.83</v>
      </c>
    </row>
    <row r="147" spans="1:4" ht="15">
      <c r="A147" s="85" t="s">
        <v>61</v>
      </c>
      <c r="B147" s="83" t="s">
        <v>168</v>
      </c>
      <c r="C147" s="90">
        <v>200</v>
      </c>
      <c r="D147" s="86">
        <f>D148</f>
        <v>6413990.83</v>
      </c>
    </row>
    <row r="148" spans="1:4" ht="30">
      <c r="A148" s="85" t="s">
        <v>62</v>
      </c>
      <c r="B148" s="83" t="s">
        <v>168</v>
      </c>
      <c r="C148" s="90">
        <v>240</v>
      </c>
      <c r="D148" s="87">
        <v>6413990.83</v>
      </c>
    </row>
    <row r="149" spans="1:4" ht="14.25" customHeight="1">
      <c r="A149" s="84" t="s">
        <v>109</v>
      </c>
      <c r="B149" s="82" t="s">
        <v>195</v>
      </c>
      <c r="C149" s="79"/>
      <c r="D149" s="80">
        <f>D150</f>
        <v>1116101.63</v>
      </c>
    </row>
    <row r="150" spans="1:4" ht="15">
      <c r="A150" s="85" t="s">
        <v>61</v>
      </c>
      <c r="B150" s="83" t="s">
        <v>195</v>
      </c>
      <c r="C150" s="90">
        <v>200</v>
      </c>
      <c r="D150" s="86">
        <f>D151</f>
        <v>1116101.63</v>
      </c>
    </row>
    <row r="151" spans="1:7" ht="30">
      <c r="A151" s="85" t="s">
        <v>62</v>
      </c>
      <c r="B151" s="83" t="s">
        <v>195</v>
      </c>
      <c r="C151" s="90">
        <v>240</v>
      </c>
      <c r="D151" s="87">
        <v>1116101.63</v>
      </c>
      <c r="G151" s="61"/>
    </row>
    <row r="152" spans="1:4" ht="28.5">
      <c r="A152" s="84" t="s">
        <v>228</v>
      </c>
      <c r="B152" s="82" t="s">
        <v>226</v>
      </c>
      <c r="C152" s="79"/>
      <c r="D152" s="80">
        <f>D153</f>
        <v>30100</v>
      </c>
    </row>
    <row r="153" spans="1:4" ht="15">
      <c r="A153" s="85" t="s">
        <v>61</v>
      </c>
      <c r="B153" s="83" t="s">
        <v>226</v>
      </c>
      <c r="C153" s="90">
        <v>200</v>
      </c>
      <c r="D153" s="86">
        <f>D154</f>
        <v>30100</v>
      </c>
    </row>
    <row r="154" spans="1:4" ht="30">
      <c r="A154" s="85" t="s">
        <v>62</v>
      </c>
      <c r="B154" s="83" t="s">
        <v>226</v>
      </c>
      <c r="C154" s="90">
        <v>240</v>
      </c>
      <c r="D154" s="87">
        <v>30100</v>
      </c>
    </row>
    <row r="155" spans="1:4" ht="15">
      <c r="A155" s="84" t="s">
        <v>69</v>
      </c>
      <c r="B155" s="82" t="s">
        <v>169</v>
      </c>
      <c r="C155" s="90"/>
      <c r="D155" s="80">
        <f>D156</f>
        <v>2354000</v>
      </c>
    </row>
    <row r="156" spans="1:4" ht="15">
      <c r="A156" s="85" t="s">
        <v>61</v>
      </c>
      <c r="B156" s="83" t="s">
        <v>169</v>
      </c>
      <c r="C156" s="90">
        <v>200</v>
      </c>
      <c r="D156" s="86">
        <f>D157</f>
        <v>2354000</v>
      </c>
    </row>
    <row r="157" spans="1:4" ht="30">
      <c r="A157" s="85" t="s">
        <v>62</v>
      </c>
      <c r="B157" s="83" t="s">
        <v>169</v>
      </c>
      <c r="C157" s="90">
        <v>240</v>
      </c>
      <c r="D157" s="87">
        <v>2354000</v>
      </c>
    </row>
    <row r="158" spans="1:4" ht="14.25">
      <c r="A158" s="84" t="s">
        <v>238</v>
      </c>
      <c r="B158" s="82" t="s">
        <v>237</v>
      </c>
      <c r="C158" s="79"/>
      <c r="D158" s="80">
        <f>D159</f>
        <v>1824111.48</v>
      </c>
    </row>
    <row r="159" spans="1:4" ht="15">
      <c r="A159" s="85" t="s">
        <v>61</v>
      </c>
      <c r="B159" s="83" t="s">
        <v>237</v>
      </c>
      <c r="C159" s="90">
        <v>200</v>
      </c>
      <c r="D159" s="86">
        <f>D160</f>
        <v>1824111.48</v>
      </c>
    </row>
    <row r="160" spans="1:4" ht="30">
      <c r="A160" s="85" t="s">
        <v>62</v>
      </c>
      <c r="B160" s="83" t="s">
        <v>237</v>
      </c>
      <c r="C160" s="90">
        <v>240</v>
      </c>
      <c r="D160" s="87">
        <v>1824111.48</v>
      </c>
    </row>
    <row r="161" spans="1:4" ht="29.25">
      <c r="A161" s="84" t="s">
        <v>229</v>
      </c>
      <c r="B161" s="82" t="s">
        <v>227</v>
      </c>
      <c r="C161" s="90"/>
      <c r="D161" s="80">
        <f>D162</f>
        <v>20000</v>
      </c>
    </row>
    <row r="162" spans="1:4" ht="15">
      <c r="A162" s="85" t="s">
        <v>61</v>
      </c>
      <c r="B162" s="83" t="s">
        <v>227</v>
      </c>
      <c r="C162" s="90">
        <v>200</v>
      </c>
      <c r="D162" s="86">
        <f>D163</f>
        <v>20000</v>
      </c>
    </row>
    <row r="163" spans="1:4" ht="30">
      <c r="A163" s="85" t="s">
        <v>62</v>
      </c>
      <c r="B163" s="83" t="s">
        <v>227</v>
      </c>
      <c r="C163" s="90">
        <v>240</v>
      </c>
      <c r="D163" s="87">
        <v>20000</v>
      </c>
    </row>
    <row r="164" spans="1:4" ht="15">
      <c r="A164" s="84" t="s">
        <v>110</v>
      </c>
      <c r="B164" s="82" t="s">
        <v>170</v>
      </c>
      <c r="C164" s="90"/>
      <c r="D164" s="80">
        <f>D165</f>
        <v>2689920.2</v>
      </c>
    </row>
    <row r="165" spans="1:4" ht="15">
      <c r="A165" s="85" t="s">
        <v>61</v>
      </c>
      <c r="B165" s="83" t="s">
        <v>170</v>
      </c>
      <c r="C165" s="90">
        <v>200</v>
      </c>
      <c r="D165" s="86">
        <f>D166</f>
        <v>2689920.2</v>
      </c>
    </row>
    <row r="166" spans="1:4" ht="30">
      <c r="A166" s="85" t="s">
        <v>62</v>
      </c>
      <c r="B166" s="83" t="s">
        <v>170</v>
      </c>
      <c r="C166" s="90">
        <v>240</v>
      </c>
      <c r="D166" s="87">
        <v>2689920.2</v>
      </c>
    </row>
    <row r="167" spans="1:4" ht="29.25">
      <c r="A167" s="84" t="s">
        <v>362</v>
      </c>
      <c r="B167" s="82" t="s">
        <v>363</v>
      </c>
      <c r="C167" s="90"/>
      <c r="D167" s="80">
        <f>D168</f>
        <v>1501501.5</v>
      </c>
    </row>
    <row r="168" spans="1:4" ht="15">
      <c r="A168" s="85" t="s">
        <v>61</v>
      </c>
      <c r="B168" s="83" t="s">
        <v>363</v>
      </c>
      <c r="C168" s="90">
        <v>200</v>
      </c>
      <c r="D168" s="86">
        <f>D169</f>
        <v>1501501.5</v>
      </c>
    </row>
    <row r="169" spans="1:4" ht="30">
      <c r="A169" s="85" t="s">
        <v>62</v>
      </c>
      <c r="B169" s="83" t="s">
        <v>363</v>
      </c>
      <c r="C169" s="90">
        <v>240</v>
      </c>
      <c r="D169" s="87">
        <v>1501501.5</v>
      </c>
    </row>
    <row r="170" spans="1:4" ht="29.25">
      <c r="A170" s="84" t="s">
        <v>375</v>
      </c>
      <c r="B170" s="82" t="s">
        <v>376</v>
      </c>
      <c r="C170" s="90"/>
      <c r="D170" s="80">
        <f>D171</f>
        <v>607892.66</v>
      </c>
    </row>
    <row r="171" spans="1:4" ht="15">
      <c r="A171" s="85" t="s">
        <v>61</v>
      </c>
      <c r="B171" s="83" t="s">
        <v>376</v>
      </c>
      <c r="C171" s="90">
        <v>200</v>
      </c>
      <c r="D171" s="86">
        <f>D172</f>
        <v>607892.66</v>
      </c>
    </row>
    <row r="172" spans="1:4" ht="30">
      <c r="A172" s="85" t="s">
        <v>62</v>
      </c>
      <c r="B172" s="83" t="s">
        <v>376</v>
      </c>
      <c r="C172" s="90">
        <v>240</v>
      </c>
      <c r="D172" s="87">
        <v>607892.66</v>
      </c>
    </row>
    <row r="173" spans="1:4" ht="30">
      <c r="A173" s="81" t="s">
        <v>300</v>
      </c>
      <c r="B173" s="82" t="s">
        <v>277</v>
      </c>
      <c r="C173" s="90"/>
      <c r="D173" s="80">
        <f>D174</f>
        <v>8392065.83</v>
      </c>
    </row>
    <row r="174" spans="1:4" ht="28.5">
      <c r="A174" s="88" t="s">
        <v>279</v>
      </c>
      <c r="B174" s="82" t="s">
        <v>278</v>
      </c>
      <c r="C174" s="90"/>
      <c r="D174" s="80">
        <f>D175</f>
        <v>8392065.83</v>
      </c>
    </row>
    <row r="175" spans="1:4" ht="15">
      <c r="A175" s="84" t="s">
        <v>311</v>
      </c>
      <c r="B175" s="94" t="s">
        <v>312</v>
      </c>
      <c r="C175" s="90"/>
      <c r="D175" s="80">
        <f>D176</f>
        <v>8392065.83</v>
      </c>
    </row>
    <row r="176" spans="1:4" ht="15">
      <c r="A176" s="85" t="s">
        <v>61</v>
      </c>
      <c r="B176" s="95" t="s">
        <v>312</v>
      </c>
      <c r="C176" s="90">
        <v>200</v>
      </c>
      <c r="D176" s="86">
        <f>D177</f>
        <v>8392065.83</v>
      </c>
    </row>
    <row r="177" spans="1:4" ht="30">
      <c r="A177" s="85" t="s">
        <v>62</v>
      </c>
      <c r="B177" s="95" t="s">
        <v>312</v>
      </c>
      <c r="C177" s="90">
        <v>240</v>
      </c>
      <c r="D177" s="87">
        <v>8392065.83</v>
      </c>
    </row>
    <row r="178" spans="1:4" ht="45">
      <c r="A178" s="81" t="s">
        <v>64</v>
      </c>
      <c r="B178" s="94" t="s">
        <v>134</v>
      </c>
      <c r="C178" s="95"/>
      <c r="D178" s="80">
        <f>D179</f>
        <v>1145672.5</v>
      </c>
    </row>
    <row r="179" spans="1:4" ht="29.25">
      <c r="A179" s="84" t="s">
        <v>132</v>
      </c>
      <c r="B179" s="94" t="s">
        <v>215</v>
      </c>
      <c r="C179" s="95"/>
      <c r="D179" s="80">
        <f>D180</f>
        <v>1145672.5</v>
      </c>
    </row>
    <row r="180" spans="1:4" ht="14.25">
      <c r="A180" s="84" t="s">
        <v>216</v>
      </c>
      <c r="B180" s="94" t="s">
        <v>133</v>
      </c>
      <c r="C180" s="94"/>
      <c r="D180" s="80">
        <f>D181</f>
        <v>1145672.5</v>
      </c>
    </row>
    <row r="181" spans="1:4" ht="15">
      <c r="A181" s="85" t="s">
        <v>61</v>
      </c>
      <c r="B181" s="95" t="s">
        <v>133</v>
      </c>
      <c r="C181" s="95" t="s">
        <v>53</v>
      </c>
      <c r="D181" s="86">
        <f>D182</f>
        <v>1145672.5</v>
      </c>
    </row>
    <row r="182" spans="1:4" ht="30">
      <c r="A182" s="85" t="s">
        <v>62</v>
      </c>
      <c r="B182" s="95" t="s">
        <v>133</v>
      </c>
      <c r="C182" s="95" t="s">
        <v>54</v>
      </c>
      <c r="D182" s="87">
        <v>1145672.5</v>
      </c>
    </row>
    <row r="183" spans="1:4" ht="30">
      <c r="A183" s="81" t="s">
        <v>102</v>
      </c>
      <c r="B183" s="82" t="s">
        <v>150</v>
      </c>
      <c r="C183" s="83"/>
      <c r="D183" s="80">
        <f>D184</f>
        <v>40867840.96</v>
      </c>
    </row>
    <row r="184" spans="1:4" ht="29.25">
      <c r="A184" s="84" t="s">
        <v>152</v>
      </c>
      <c r="B184" s="82" t="s">
        <v>151</v>
      </c>
      <c r="C184" s="83"/>
      <c r="D184" s="80">
        <f>D185+D188+D191+D194</f>
        <v>40867840.96</v>
      </c>
    </row>
    <row r="185" spans="1:4" ht="15">
      <c r="A185" s="84" t="s">
        <v>105</v>
      </c>
      <c r="B185" s="82" t="s">
        <v>153</v>
      </c>
      <c r="C185" s="83"/>
      <c r="D185" s="80">
        <f>D186</f>
        <v>10743947.47</v>
      </c>
    </row>
    <row r="186" spans="1:4" ht="15">
      <c r="A186" s="85" t="s">
        <v>61</v>
      </c>
      <c r="B186" s="83" t="s">
        <v>153</v>
      </c>
      <c r="C186" s="83" t="s">
        <v>53</v>
      </c>
      <c r="D186" s="86">
        <f>D187</f>
        <v>10743947.47</v>
      </c>
    </row>
    <row r="187" spans="1:4" ht="30">
      <c r="A187" s="85" t="s">
        <v>62</v>
      </c>
      <c r="B187" s="83" t="s">
        <v>153</v>
      </c>
      <c r="C187" s="83" t="s">
        <v>54</v>
      </c>
      <c r="D187" s="87">
        <v>10743947.47</v>
      </c>
    </row>
    <row r="188" spans="1:4" ht="15">
      <c r="A188" s="84" t="s">
        <v>154</v>
      </c>
      <c r="B188" s="82" t="s">
        <v>155</v>
      </c>
      <c r="C188" s="83"/>
      <c r="D188" s="80">
        <f>D189</f>
        <v>26876796.94</v>
      </c>
    </row>
    <row r="189" spans="1:4" ht="15">
      <c r="A189" s="85" t="s">
        <v>61</v>
      </c>
      <c r="B189" s="83" t="s">
        <v>155</v>
      </c>
      <c r="C189" s="83" t="s">
        <v>53</v>
      </c>
      <c r="D189" s="86">
        <f>D190</f>
        <v>26876796.94</v>
      </c>
    </row>
    <row r="190" spans="1:4" ht="30">
      <c r="A190" s="85" t="s">
        <v>62</v>
      </c>
      <c r="B190" s="83" t="s">
        <v>155</v>
      </c>
      <c r="C190" s="83" t="s">
        <v>54</v>
      </c>
      <c r="D190" s="87">
        <v>26876796.94</v>
      </c>
    </row>
    <row r="191" spans="1:4" ht="15">
      <c r="A191" s="84" t="s">
        <v>106</v>
      </c>
      <c r="B191" s="82" t="s">
        <v>156</v>
      </c>
      <c r="C191" s="83"/>
      <c r="D191" s="80">
        <f>D192</f>
        <v>382497.55</v>
      </c>
    </row>
    <row r="192" spans="1:4" ht="15">
      <c r="A192" s="85" t="s">
        <v>61</v>
      </c>
      <c r="B192" s="83" t="s">
        <v>156</v>
      </c>
      <c r="C192" s="83" t="s">
        <v>53</v>
      </c>
      <c r="D192" s="86">
        <f>D193</f>
        <v>382497.55</v>
      </c>
    </row>
    <row r="193" spans="1:4" ht="30">
      <c r="A193" s="85" t="s">
        <v>62</v>
      </c>
      <c r="B193" s="83" t="s">
        <v>156</v>
      </c>
      <c r="C193" s="83" t="s">
        <v>54</v>
      </c>
      <c r="D193" s="87">
        <v>382497.55</v>
      </c>
    </row>
    <row r="194" spans="1:4" ht="29.25">
      <c r="A194" s="84" t="s">
        <v>231</v>
      </c>
      <c r="B194" s="82" t="s">
        <v>224</v>
      </c>
      <c r="C194" s="83"/>
      <c r="D194" s="80">
        <f>D195</f>
        <v>2864599</v>
      </c>
    </row>
    <row r="195" spans="1:4" ht="15">
      <c r="A195" s="85" t="s">
        <v>61</v>
      </c>
      <c r="B195" s="83" t="s">
        <v>224</v>
      </c>
      <c r="C195" s="83" t="s">
        <v>53</v>
      </c>
      <c r="D195" s="86">
        <f>D196</f>
        <v>2864599</v>
      </c>
    </row>
    <row r="196" spans="1:4" ht="30">
      <c r="A196" s="85" t="s">
        <v>62</v>
      </c>
      <c r="B196" s="83" t="s">
        <v>224</v>
      </c>
      <c r="C196" s="83" t="s">
        <v>54</v>
      </c>
      <c r="D196" s="87">
        <v>2864599</v>
      </c>
    </row>
    <row r="197" spans="1:4" ht="15">
      <c r="A197" s="81" t="s">
        <v>252</v>
      </c>
      <c r="B197" s="94" t="s">
        <v>162</v>
      </c>
      <c r="C197" s="83"/>
      <c r="D197" s="80">
        <f>D198+D202+D209</f>
        <v>3163272.07</v>
      </c>
    </row>
    <row r="198" spans="1:4" ht="15">
      <c r="A198" s="88" t="s">
        <v>253</v>
      </c>
      <c r="B198" s="94" t="s">
        <v>163</v>
      </c>
      <c r="C198" s="83"/>
      <c r="D198" s="80">
        <f>D199</f>
        <v>549232</v>
      </c>
    </row>
    <row r="199" spans="1:4" ht="14.25">
      <c r="A199" s="88" t="s">
        <v>273</v>
      </c>
      <c r="B199" s="94" t="s">
        <v>164</v>
      </c>
      <c r="C199" s="94"/>
      <c r="D199" s="80">
        <f>D200</f>
        <v>549232</v>
      </c>
    </row>
    <row r="200" spans="1:4" ht="15">
      <c r="A200" s="85" t="s">
        <v>61</v>
      </c>
      <c r="B200" s="95" t="s">
        <v>164</v>
      </c>
      <c r="C200" s="83" t="s">
        <v>53</v>
      </c>
      <c r="D200" s="86">
        <f>D201</f>
        <v>549232</v>
      </c>
    </row>
    <row r="201" spans="1:4" ht="30">
      <c r="A201" s="85" t="s">
        <v>62</v>
      </c>
      <c r="B201" s="95" t="s">
        <v>164</v>
      </c>
      <c r="C201" s="83" t="s">
        <v>54</v>
      </c>
      <c r="D201" s="87">
        <v>549232</v>
      </c>
    </row>
    <row r="202" spans="1:4" ht="14.25">
      <c r="A202" s="88" t="s">
        <v>254</v>
      </c>
      <c r="B202" s="94" t="s">
        <v>256</v>
      </c>
      <c r="C202" s="94"/>
      <c r="D202" s="80">
        <f>D203+D206</f>
        <v>1134040.0699999998</v>
      </c>
    </row>
    <row r="203" spans="1:4" ht="14.25">
      <c r="A203" s="88" t="s">
        <v>260</v>
      </c>
      <c r="B203" s="94" t="s">
        <v>258</v>
      </c>
      <c r="C203" s="94"/>
      <c r="D203" s="80">
        <f>D204</f>
        <v>359567</v>
      </c>
    </row>
    <row r="204" spans="1:4" ht="15">
      <c r="A204" s="85" t="s">
        <v>61</v>
      </c>
      <c r="B204" s="95" t="s">
        <v>258</v>
      </c>
      <c r="C204" s="83" t="s">
        <v>53</v>
      </c>
      <c r="D204" s="86">
        <f>D205</f>
        <v>359567</v>
      </c>
    </row>
    <row r="205" spans="1:4" ht="30">
      <c r="A205" s="85" t="s">
        <v>62</v>
      </c>
      <c r="B205" s="95" t="s">
        <v>258</v>
      </c>
      <c r="C205" s="83" t="s">
        <v>54</v>
      </c>
      <c r="D205" s="87">
        <v>359567</v>
      </c>
    </row>
    <row r="206" spans="1:4" ht="14.25">
      <c r="A206" s="88" t="s">
        <v>165</v>
      </c>
      <c r="B206" s="82" t="s">
        <v>262</v>
      </c>
      <c r="C206" s="79"/>
      <c r="D206" s="80">
        <f>D207</f>
        <v>774473.07</v>
      </c>
    </row>
    <row r="207" spans="1:4" ht="15">
      <c r="A207" s="85" t="s">
        <v>61</v>
      </c>
      <c r="B207" s="83" t="s">
        <v>262</v>
      </c>
      <c r="C207" s="90">
        <v>200</v>
      </c>
      <c r="D207" s="86">
        <f>D208</f>
        <v>774473.07</v>
      </c>
    </row>
    <row r="208" spans="1:4" ht="30">
      <c r="A208" s="85" t="s">
        <v>62</v>
      </c>
      <c r="B208" s="83" t="s">
        <v>262</v>
      </c>
      <c r="C208" s="90">
        <v>240</v>
      </c>
      <c r="D208" s="87">
        <v>774473.07</v>
      </c>
    </row>
    <row r="209" spans="1:4" ht="14.25">
      <c r="A209" s="88" t="s">
        <v>255</v>
      </c>
      <c r="B209" s="94" t="s">
        <v>257</v>
      </c>
      <c r="C209" s="94"/>
      <c r="D209" s="80">
        <f>D210</f>
        <v>1480000</v>
      </c>
    </row>
    <row r="210" spans="1:4" ht="14.25">
      <c r="A210" s="88" t="s">
        <v>261</v>
      </c>
      <c r="B210" s="94" t="s">
        <v>259</v>
      </c>
      <c r="C210" s="94"/>
      <c r="D210" s="80">
        <f>D211</f>
        <v>1480000</v>
      </c>
    </row>
    <row r="211" spans="1:4" ht="15">
      <c r="A211" s="85" t="s">
        <v>61</v>
      </c>
      <c r="B211" s="95" t="s">
        <v>259</v>
      </c>
      <c r="C211" s="83" t="s">
        <v>53</v>
      </c>
      <c r="D211" s="86">
        <f>D212</f>
        <v>1480000</v>
      </c>
    </row>
    <row r="212" spans="1:4" ht="30">
      <c r="A212" s="85" t="s">
        <v>62</v>
      </c>
      <c r="B212" s="95" t="s">
        <v>259</v>
      </c>
      <c r="C212" s="83" t="s">
        <v>54</v>
      </c>
      <c r="D212" s="87">
        <v>1480000</v>
      </c>
    </row>
    <row r="213" spans="1:4" ht="30">
      <c r="A213" s="81" t="s">
        <v>286</v>
      </c>
      <c r="B213" s="82" t="s">
        <v>287</v>
      </c>
      <c r="C213" s="83"/>
      <c r="D213" s="80">
        <f>D214</f>
        <v>2500000</v>
      </c>
    </row>
    <row r="214" spans="1:4" ht="28.5">
      <c r="A214" s="88" t="s">
        <v>288</v>
      </c>
      <c r="B214" s="82" t="s">
        <v>289</v>
      </c>
      <c r="C214" s="83"/>
      <c r="D214" s="80">
        <f>D215</f>
        <v>2500000</v>
      </c>
    </row>
    <row r="215" spans="1:4" ht="15">
      <c r="A215" s="88" t="s">
        <v>295</v>
      </c>
      <c r="B215" s="82" t="s">
        <v>296</v>
      </c>
      <c r="C215" s="83"/>
      <c r="D215" s="80">
        <f>D216</f>
        <v>2500000</v>
      </c>
    </row>
    <row r="216" spans="1:4" ht="15">
      <c r="A216" s="85" t="s">
        <v>61</v>
      </c>
      <c r="B216" s="83" t="s">
        <v>296</v>
      </c>
      <c r="C216" s="83" t="s">
        <v>53</v>
      </c>
      <c r="D216" s="86">
        <f>D217</f>
        <v>2500000</v>
      </c>
    </row>
    <row r="217" spans="1:4" ht="30">
      <c r="A217" s="85" t="s">
        <v>62</v>
      </c>
      <c r="B217" s="83" t="s">
        <v>296</v>
      </c>
      <c r="C217" s="83" t="s">
        <v>54</v>
      </c>
      <c r="D217" s="87">
        <v>2500000</v>
      </c>
    </row>
    <row r="218" spans="1:4" ht="45">
      <c r="A218" s="81" t="s">
        <v>158</v>
      </c>
      <c r="B218" s="82" t="s">
        <v>159</v>
      </c>
      <c r="C218" s="90"/>
      <c r="D218" s="80">
        <f>D219</f>
        <v>19595868.79</v>
      </c>
    </row>
    <row r="219" spans="1:4" ht="28.5">
      <c r="A219" s="88" t="s">
        <v>160</v>
      </c>
      <c r="B219" s="82" t="s">
        <v>161</v>
      </c>
      <c r="C219" s="90"/>
      <c r="D219" s="80">
        <f>D220+D223+D226</f>
        <v>19595868.79</v>
      </c>
    </row>
    <row r="220" spans="1:4" ht="29.25">
      <c r="A220" s="91" t="s">
        <v>315</v>
      </c>
      <c r="B220" s="82" t="s">
        <v>316</v>
      </c>
      <c r="C220" s="90"/>
      <c r="D220" s="80">
        <f>D221</f>
        <v>4004004</v>
      </c>
    </row>
    <row r="221" spans="1:4" ht="15">
      <c r="A221" s="85" t="s">
        <v>45</v>
      </c>
      <c r="B221" s="83" t="s">
        <v>316</v>
      </c>
      <c r="C221" s="90">
        <v>800</v>
      </c>
      <c r="D221" s="86">
        <f>D222</f>
        <v>4004004</v>
      </c>
    </row>
    <row r="222" spans="1:4" ht="30">
      <c r="A222" s="85" t="s">
        <v>66</v>
      </c>
      <c r="B222" s="83" t="s">
        <v>316</v>
      </c>
      <c r="C222" s="90">
        <v>810</v>
      </c>
      <c r="D222" s="87">
        <v>4004004</v>
      </c>
    </row>
    <row r="223" spans="1:4" ht="29.25">
      <c r="A223" s="91" t="s">
        <v>233</v>
      </c>
      <c r="B223" s="82" t="s">
        <v>241</v>
      </c>
      <c r="C223" s="90"/>
      <c r="D223" s="80">
        <f>D224</f>
        <v>5911864.79</v>
      </c>
    </row>
    <row r="224" spans="1:4" ht="15">
      <c r="A224" s="93" t="s">
        <v>61</v>
      </c>
      <c r="B224" s="83" t="s">
        <v>241</v>
      </c>
      <c r="C224" s="90">
        <v>200</v>
      </c>
      <c r="D224" s="86">
        <f>D225</f>
        <v>5911864.79</v>
      </c>
    </row>
    <row r="225" spans="1:4" ht="30">
      <c r="A225" s="93" t="s">
        <v>62</v>
      </c>
      <c r="B225" s="83" t="s">
        <v>241</v>
      </c>
      <c r="C225" s="90">
        <v>240</v>
      </c>
      <c r="D225" s="87">
        <v>5911864.79</v>
      </c>
    </row>
    <row r="226" spans="1:4" ht="15">
      <c r="A226" s="88" t="s">
        <v>239</v>
      </c>
      <c r="B226" s="82" t="s">
        <v>240</v>
      </c>
      <c r="C226" s="90"/>
      <c r="D226" s="80">
        <f>D227+D229</f>
        <v>9680000</v>
      </c>
    </row>
    <row r="227" spans="1:4" ht="15">
      <c r="A227" s="93" t="s">
        <v>61</v>
      </c>
      <c r="B227" s="83" t="s">
        <v>240</v>
      </c>
      <c r="C227" s="90">
        <v>200</v>
      </c>
      <c r="D227" s="86">
        <f>D228</f>
        <v>80000</v>
      </c>
    </row>
    <row r="228" spans="1:4" ht="30">
      <c r="A228" s="93" t="s">
        <v>62</v>
      </c>
      <c r="B228" s="83" t="s">
        <v>240</v>
      </c>
      <c r="C228" s="90">
        <v>240</v>
      </c>
      <c r="D228" s="87">
        <v>80000</v>
      </c>
    </row>
    <row r="229" spans="1:4" ht="15.75" customHeight="1">
      <c r="A229" s="85" t="s">
        <v>45</v>
      </c>
      <c r="B229" s="83" t="s">
        <v>240</v>
      </c>
      <c r="C229" s="90">
        <v>800</v>
      </c>
      <c r="D229" s="86">
        <f>D230</f>
        <v>9600000</v>
      </c>
    </row>
    <row r="230" spans="1:4" ht="30">
      <c r="A230" s="85" t="s">
        <v>66</v>
      </c>
      <c r="B230" s="83" t="s">
        <v>240</v>
      </c>
      <c r="C230" s="90">
        <v>810</v>
      </c>
      <c r="D230" s="87">
        <v>9600000</v>
      </c>
    </row>
    <row r="231" spans="1:4" ht="30">
      <c r="A231" s="81" t="s">
        <v>70</v>
      </c>
      <c r="B231" s="94" t="s">
        <v>136</v>
      </c>
      <c r="C231" s="95"/>
      <c r="D231" s="80">
        <f>D232</f>
        <v>30405966.32</v>
      </c>
    </row>
    <row r="232" spans="1:4" ht="43.5">
      <c r="A232" s="91" t="s">
        <v>198</v>
      </c>
      <c r="B232" s="94" t="s">
        <v>135</v>
      </c>
      <c r="C232" s="95"/>
      <c r="D232" s="80">
        <f>D233+D236+D239+D242+D250+D247+D253</f>
        <v>30405966.32</v>
      </c>
    </row>
    <row r="233" spans="1:4" ht="28.5">
      <c r="A233" s="114" t="s">
        <v>330</v>
      </c>
      <c r="B233" s="82" t="s">
        <v>361</v>
      </c>
      <c r="C233" s="79"/>
      <c r="D233" s="80">
        <f>D234</f>
        <v>14800000</v>
      </c>
    </row>
    <row r="234" spans="1:4" ht="15">
      <c r="A234" s="85" t="s">
        <v>45</v>
      </c>
      <c r="B234" s="83" t="s">
        <v>361</v>
      </c>
      <c r="C234" s="90">
        <v>800</v>
      </c>
      <c r="D234" s="86">
        <f>D235</f>
        <v>14800000</v>
      </c>
    </row>
    <row r="235" spans="1:4" ht="30">
      <c r="A235" s="85" t="s">
        <v>66</v>
      </c>
      <c r="B235" s="83" t="s">
        <v>361</v>
      </c>
      <c r="C235" s="90">
        <v>810</v>
      </c>
      <c r="D235" s="87">
        <v>14800000</v>
      </c>
    </row>
    <row r="236" spans="1:4" ht="43.5">
      <c r="A236" s="91" t="s">
        <v>282</v>
      </c>
      <c r="B236" s="82" t="s">
        <v>283</v>
      </c>
      <c r="C236" s="95"/>
      <c r="D236" s="80">
        <f>D237</f>
        <v>50000</v>
      </c>
    </row>
    <row r="237" spans="1:4" ht="15">
      <c r="A237" s="85" t="s">
        <v>61</v>
      </c>
      <c r="B237" s="83" t="s">
        <v>283</v>
      </c>
      <c r="C237" s="95" t="s">
        <v>53</v>
      </c>
      <c r="D237" s="86">
        <f>D238</f>
        <v>50000</v>
      </c>
    </row>
    <row r="238" spans="1:4" ht="30">
      <c r="A238" s="85" t="s">
        <v>62</v>
      </c>
      <c r="B238" s="83" t="s">
        <v>283</v>
      </c>
      <c r="C238" s="95" t="s">
        <v>54</v>
      </c>
      <c r="D238" s="87">
        <v>50000</v>
      </c>
    </row>
    <row r="239" spans="1:4" ht="29.25">
      <c r="A239" s="91" t="s">
        <v>232</v>
      </c>
      <c r="B239" s="94" t="s">
        <v>225</v>
      </c>
      <c r="C239" s="95"/>
      <c r="D239" s="80">
        <f>D240</f>
        <v>61200</v>
      </c>
    </row>
    <row r="240" spans="1:4" ht="15">
      <c r="A240" s="85" t="s">
        <v>61</v>
      </c>
      <c r="B240" s="95" t="s">
        <v>225</v>
      </c>
      <c r="C240" s="95" t="s">
        <v>53</v>
      </c>
      <c r="D240" s="86">
        <f>D241</f>
        <v>61200</v>
      </c>
    </row>
    <row r="241" spans="1:4" ht="30">
      <c r="A241" s="85" t="s">
        <v>62</v>
      </c>
      <c r="B241" s="95" t="s">
        <v>225</v>
      </c>
      <c r="C241" s="95" t="s">
        <v>54</v>
      </c>
      <c r="D241" s="87">
        <v>61200</v>
      </c>
    </row>
    <row r="242" spans="1:4" ht="29.25" customHeight="1">
      <c r="A242" s="91" t="s">
        <v>211</v>
      </c>
      <c r="B242" s="94" t="s">
        <v>236</v>
      </c>
      <c r="C242" s="94"/>
      <c r="D242" s="80">
        <f>D243+D245</f>
        <v>12532237.93</v>
      </c>
    </row>
    <row r="243" spans="1:4" ht="15">
      <c r="A243" s="85" t="s">
        <v>61</v>
      </c>
      <c r="B243" s="95" t="s">
        <v>236</v>
      </c>
      <c r="C243" s="95" t="s">
        <v>53</v>
      </c>
      <c r="D243" s="86">
        <f>D244</f>
        <v>1536241.93</v>
      </c>
    </row>
    <row r="244" spans="1:4" ht="30">
      <c r="A244" s="85" t="s">
        <v>62</v>
      </c>
      <c r="B244" s="95" t="s">
        <v>236</v>
      </c>
      <c r="C244" s="95" t="s">
        <v>54</v>
      </c>
      <c r="D244" s="87">
        <v>1536241.93</v>
      </c>
    </row>
    <row r="245" spans="1:4" ht="15">
      <c r="A245" s="85" t="s">
        <v>45</v>
      </c>
      <c r="B245" s="95" t="s">
        <v>236</v>
      </c>
      <c r="C245" s="83" t="s">
        <v>55</v>
      </c>
      <c r="D245" s="86">
        <f>D246</f>
        <v>10995996</v>
      </c>
    </row>
    <row r="246" spans="1:4" ht="30">
      <c r="A246" s="85" t="s">
        <v>66</v>
      </c>
      <c r="B246" s="95" t="s">
        <v>236</v>
      </c>
      <c r="C246" s="90">
        <v>810</v>
      </c>
      <c r="D246" s="87">
        <v>10995996</v>
      </c>
    </row>
    <row r="247" spans="1:4" ht="29.25">
      <c r="A247" s="91" t="s">
        <v>284</v>
      </c>
      <c r="B247" s="82" t="s">
        <v>285</v>
      </c>
      <c r="C247" s="90"/>
      <c r="D247" s="80">
        <f>D248</f>
        <v>1320041</v>
      </c>
    </row>
    <row r="248" spans="1:4" ht="15">
      <c r="A248" s="85" t="s">
        <v>61</v>
      </c>
      <c r="B248" s="83" t="s">
        <v>285</v>
      </c>
      <c r="C248" s="90">
        <v>200</v>
      </c>
      <c r="D248" s="86">
        <f>D249</f>
        <v>1320041</v>
      </c>
    </row>
    <row r="249" spans="1:4" ht="30">
      <c r="A249" s="85" t="s">
        <v>62</v>
      </c>
      <c r="B249" s="83" t="s">
        <v>285</v>
      </c>
      <c r="C249" s="90">
        <v>240</v>
      </c>
      <c r="D249" s="87">
        <v>1320041</v>
      </c>
    </row>
    <row r="250" spans="1:4" ht="72">
      <c r="A250" s="91" t="s">
        <v>157</v>
      </c>
      <c r="B250" s="82" t="s">
        <v>235</v>
      </c>
      <c r="C250" s="90"/>
      <c r="D250" s="80">
        <f>D251</f>
        <v>138213.16</v>
      </c>
    </row>
    <row r="251" spans="1:4" ht="15">
      <c r="A251" s="85" t="s">
        <v>61</v>
      </c>
      <c r="B251" s="83" t="s">
        <v>235</v>
      </c>
      <c r="C251" s="90">
        <v>200</v>
      </c>
      <c r="D251" s="86">
        <f>D252</f>
        <v>138213.16</v>
      </c>
    </row>
    <row r="252" spans="1:4" ht="30">
      <c r="A252" s="85" t="s">
        <v>62</v>
      </c>
      <c r="B252" s="83" t="s">
        <v>235</v>
      </c>
      <c r="C252" s="90">
        <v>240</v>
      </c>
      <c r="D252" s="87">
        <v>138213.16</v>
      </c>
    </row>
    <row r="253" spans="1:4" ht="15">
      <c r="A253" s="91" t="s">
        <v>302</v>
      </c>
      <c r="B253" s="82" t="s">
        <v>303</v>
      </c>
      <c r="C253" s="90"/>
      <c r="D253" s="80">
        <f>D254</f>
        <v>1504274.23</v>
      </c>
    </row>
    <row r="254" spans="1:4" ht="15">
      <c r="A254" s="85" t="s">
        <v>61</v>
      </c>
      <c r="B254" s="83" t="s">
        <v>303</v>
      </c>
      <c r="C254" s="90">
        <v>200</v>
      </c>
      <c r="D254" s="86">
        <f>D255</f>
        <v>1504274.23</v>
      </c>
    </row>
    <row r="255" spans="1:4" ht="30">
      <c r="A255" s="85" t="s">
        <v>62</v>
      </c>
      <c r="B255" s="83" t="s">
        <v>303</v>
      </c>
      <c r="C255" s="90">
        <v>240</v>
      </c>
      <c r="D255" s="87">
        <v>1504274.23</v>
      </c>
    </row>
    <row r="256" spans="1:4" ht="30">
      <c r="A256" s="81" t="s">
        <v>301</v>
      </c>
      <c r="B256" s="82" t="s">
        <v>173</v>
      </c>
      <c r="C256" s="82"/>
      <c r="D256" s="80">
        <f>D257</f>
        <v>276159</v>
      </c>
    </row>
    <row r="257" spans="1:4" ht="28.5">
      <c r="A257" s="91" t="s">
        <v>172</v>
      </c>
      <c r="B257" s="82" t="s">
        <v>174</v>
      </c>
      <c r="C257" s="82"/>
      <c r="D257" s="80">
        <f>D258+D261+D264</f>
        <v>276159</v>
      </c>
    </row>
    <row r="258" spans="1:4" ht="14.25">
      <c r="A258" s="91" t="s">
        <v>291</v>
      </c>
      <c r="B258" s="82" t="s">
        <v>292</v>
      </c>
      <c r="C258" s="82"/>
      <c r="D258" s="80">
        <f>D259</f>
        <v>100000</v>
      </c>
    </row>
    <row r="259" spans="1:4" ht="15">
      <c r="A259" s="85" t="s">
        <v>293</v>
      </c>
      <c r="B259" s="83" t="s">
        <v>292</v>
      </c>
      <c r="C259" s="83" t="s">
        <v>53</v>
      </c>
      <c r="D259" s="86">
        <f>D260</f>
        <v>100000</v>
      </c>
    </row>
    <row r="260" spans="1:4" ht="15">
      <c r="A260" s="85" t="s">
        <v>294</v>
      </c>
      <c r="B260" s="83" t="s">
        <v>292</v>
      </c>
      <c r="C260" s="83" t="s">
        <v>54</v>
      </c>
      <c r="D260" s="87">
        <v>100000</v>
      </c>
    </row>
    <row r="261" spans="1:4" ht="15">
      <c r="A261" s="91" t="s">
        <v>88</v>
      </c>
      <c r="B261" s="82" t="s">
        <v>175</v>
      </c>
      <c r="C261" s="83"/>
      <c r="D261" s="80">
        <f>D262</f>
        <v>102616.45</v>
      </c>
    </row>
    <row r="262" spans="1:4" ht="15">
      <c r="A262" s="85" t="s">
        <v>61</v>
      </c>
      <c r="B262" s="83" t="s">
        <v>175</v>
      </c>
      <c r="C262" s="83" t="s">
        <v>53</v>
      </c>
      <c r="D262" s="86">
        <f>D263</f>
        <v>102616.45</v>
      </c>
    </row>
    <row r="263" spans="1:4" ht="30">
      <c r="A263" s="85" t="s">
        <v>62</v>
      </c>
      <c r="B263" s="83" t="s">
        <v>175</v>
      </c>
      <c r="C263" s="83" t="s">
        <v>54</v>
      </c>
      <c r="D263" s="87">
        <v>102616.45</v>
      </c>
    </row>
    <row r="264" spans="1:4" ht="14.25">
      <c r="A264" s="91" t="s">
        <v>176</v>
      </c>
      <c r="B264" s="82" t="s">
        <v>212</v>
      </c>
      <c r="C264" s="82"/>
      <c r="D264" s="80">
        <f>D265+D267</f>
        <v>73542.54999999999</v>
      </c>
    </row>
    <row r="265" spans="1:4" ht="15">
      <c r="A265" s="85" t="s">
        <v>45</v>
      </c>
      <c r="B265" s="83" t="s">
        <v>212</v>
      </c>
      <c r="C265" s="83" t="s">
        <v>112</v>
      </c>
      <c r="D265" s="86">
        <f>D266</f>
        <v>37852.7</v>
      </c>
    </row>
    <row r="266" spans="1:4" ht="15">
      <c r="A266" s="85" t="s">
        <v>114</v>
      </c>
      <c r="B266" s="83" t="s">
        <v>212</v>
      </c>
      <c r="C266" s="83" t="s">
        <v>113</v>
      </c>
      <c r="D266" s="87">
        <v>37852.7</v>
      </c>
    </row>
    <row r="267" spans="1:4" ht="15">
      <c r="A267" s="85" t="s">
        <v>45</v>
      </c>
      <c r="B267" s="83" t="s">
        <v>212</v>
      </c>
      <c r="C267" s="83" t="s">
        <v>55</v>
      </c>
      <c r="D267" s="86">
        <f>D268</f>
        <v>35689.85</v>
      </c>
    </row>
    <row r="268" spans="1:4" ht="30">
      <c r="A268" s="85" t="s">
        <v>66</v>
      </c>
      <c r="B268" s="83" t="s">
        <v>212</v>
      </c>
      <c r="C268" s="83" t="s">
        <v>364</v>
      </c>
      <c r="D268" s="87">
        <v>35689.85</v>
      </c>
    </row>
    <row r="269" spans="1:4" ht="30">
      <c r="A269" s="81" t="s">
        <v>222</v>
      </c>
      <c r="B269" s="94" t="s">
        <v>117</v>
      </c>
      <c r="C269" s="94"/>
      <c r="D269" s="80">
        <f>D270</f>
        <v>33282746.119999997</v>
      </c>
    </row>
    <row r="270" spans="1:4" ht="28.5">
      <c r="A270" s="88" t="s">
        <v>115</v>
      </c>
      <c r="B270" s="94" t="s">
        <v>118</v>
      </c>
      <c r="C270" s="94"/>
      <c r="D270" s="80">
        <f>D271+D278+D280</f>
        <v>33282746.119999997</v>
      </c>
    </row>
    <row r="271" spans="1:4" ht="14.25">
      <c r="A271" s="88" t="s">
        <v>49</v>
      </c>
      <c r="B271" s="94" t="s">
        <v>119</v>
      </c>
      <c r="C271" s="94"/>
      <c r="D271" s="80">
        <f>D272+D274+D276</f>
        <v>12670746.12</v>
      </c>
    </row>
    <row r="272" spans="1:4" ht="45">
      <c r="A272" s="97" t="s">
        <v>80</v>
      </c>
      <c r="B272" s="95" t="s">
        <v>119</v>
      </c>
      <c r="C272" s="95" t="s">
        <v>50</v>
      </c>
      <c r="D272" s="86">
        <f>D273</f>
        <v>9815175.09</v>
      </c>
    </row>
    <row r="273" spans="1:4" ht="15">
      <c r="A273" s="100" t="s">
        <v>86</v>
      </c>
      <c r="B273" s="95" t="s">
        <v>119</v>
      </c>
      <c r="C273" s="95" t="s">
        <v>52</v>
      </c>
      <c r="D273" s="87">
        <v>9815175.09</v>
      </c>
    </row>
    <row r="274" spans="1:4" ht="15">
      <c r="A274" s="85" t="s">
        <v>61</v>
      </c>
      <c r="B274" s="95" t="s">
        <v>119</v>
      </c>
      <c r="C274" s="95" t="s">
        <v>53</v>
      </c>
      <c r="D274" s="86">
        <f>D275</f>
        <v>2855068.19</v>
      </c>
    </row>
    <row r="275" spans="1:4" ht="30">
      <c r="A275" s="85" t="s">
        <v>62</v>
      </c>
      <c r="B275" s="95" t="s">
        <v>119</v>
      </c>
      <c r="C275" s="95" t="s">
        <v>54</v>
      </c>
      <c r="D275" s="87">
        <v>2855068.19</v>
      </c>
    </row>
    <row r="276" spans="1:4" ht="15">
      <c r="A276" s="85" t="s">
        <v>45</v>
      </c>
      <c r="B276" s="95" t="s">
        <v>119</v>
      </c>
      <c r="C276" s="83" t="s">
        <v>55</v>
      </c>
      <c r="D276" s="86">
        <f>D277</f>
        <v>502.84</v>
      </c>
    </row>
    <row r="277" spans="1:4" ht="15">
      <c r="A277" s="89" t="s">
        <v>63</v>
      </c>
      <c r="B277" s="95" t="s">
        <v>119</v>
      </c>
      <c r="C277" s="83" t="s">
        <v>56</v>
      </c>
      <c r="D277" s="87">
        <v>502.84</v>
      </c>
    </row>
    <row r="278" spans="1:4" ht="28.5">
      <c r="A278" s="88" t="s">
        <v>346</v>
      </c>
      <c r="B278" s="94" t="s">
        <v>331</v>
      </c>
      <c r="C278" s="94" t="s">
        <v>53</v>
      </c>
      <c r="D278" s="80">
        <f>D279</f>
        <v>20000000</v>
      </c>
    </row>
    <row r="279" spans="1:4" ht="30">
      <c r="A279" s="85" t="s">
        <v>62</v>
      </c>
      <c r="B279" s="95" t="s">
        <v>331</v>
      </c>
      <c r="C279" s="95" t="s">
        <v>54</v>
      </c>
      <c r="D279" s="87">
        <v>20000000</v>
      </c>
    </row>
    <row r="280" spans="1:4" ht="14.25">
      <c r="A280" s="74" t="s">
        <v>108</v>
      </c>
      <c r="B280" s="103" t="s">
        <v>267</v>
      </c>
      <c r="C280" s="82"/>
      <c r="D280" s="80">
        <f>D281+D283</f>
        <v>612000</v>
      </c>
    </row>
    <row r="281" spans="1:4" ht="15">
      <c r="A281" s="85" t="s">
        <v>61</v>
      </c>
      <c r="B281" s="104" t="s">
        <v>267</v>
      </c>
      <c r="C281" s="83" t="s">
        <v>53</v>
      </c>
      <c r="D281" s="86">
        <f>D282</f>
        <v>441117.76</v>
      </c>
    </row>
    <row r="282" spans="1:4" ht="30">
      <c r="A282" s="85" t="s">
        <v>62</v>
      </c>
      <c r="B282" s="104" t="s">
        <v>267</v>
      </c>
      <c r="C282" s="83" t="s">
        <v>54</v>
      </c>
      <c r="D282" s="87">
        <v>441117.76</v>
      </c>
    </row>
    <row r="283" spans="1:4" ht="15">
      <c r="A283" s="93" t="s">
        <v>45</v>
      </c>
      <c r="B283" s="104" t="s">
        <v>267</v>
      </c>
      <c r="C283" s="83" t="s">
        <v>55</v>
      </c>
      <c r="D283" s="86">
        <f>+D284</f>
        <v>170882.24</v>
      </c>
    </row>
    <row r="284" spans="1:4" ht="15">
      <c r="A284" s="89" t="s">
        <v>63</v>
      </c>
      <c r="B284" s="104" t="s">
        <v>267</v>
      </c>
      <c r="C284" s="83" t="s">
        <v>56</v>
      </c>
      <c r="D284" s="87">
        <v>170882.24</v>
      </c>
    </row>
    <row r="285" spans="1:4" ht="15">
      <c r="A285" s="81" t="s">
        <v>370</v>
      </c>
      <c r="B285" s="94" t="s">
        <v>372</v>
      </c>
      <c r="C285" s="83"/>
      <c r="D285" s="80">
        <f>D286</f>
        <v>25000</v>
      </c>
    </row>
    <row r="286" spans="1:4" ht="15">
      <c r="A286" s="88" t="s">
        <v>373</v>
      </c>
      <c r="B286" s="94" t="s">
        <v>374</v>
      </c>
      <c r="C286" s="83"/>
      <c r="D286" s="80">
        <f>D287</f>
        <v>25000</v>
      </c>
    </row>
    <row r="287" spans="1:4" ht="15">
      <c r="A287" s="97" t="s">
        <v>61</v>
      </c>
      <c r="B287" s="95" t="s">
        <v>374</v>
      </c>
      <c r="C287" s="83" t="s">
        <v>53</v>
      </c>
      <c r="D287" s="86">
        <f>D288</f>
        <v>25000</v>
      </c>
    </row>
    <row r="288" spans="1:4" ht="30">
      <c r="A288" s="100" t="s">
        <v>62</v>
      </c>
      <c r="B288" s="95" t="s">
        <v>374</v>
      </c>
      <c r="C288" s="83" t="s">
        <v>54</v>
      </c>
      <c r="D288" s="87">
        <v>25000</v>
      </c>
    </row>
    <row r="289" spans="1:4" ht="15">
      <c r="A289" s="81" t="s">
        <v>57</v>
      </c>
      <c r="B289" s="94" t="s">
        <v>120</v>
      </c>
      <c r="C289" s="94"/>
      <c r="D289" s="80">
        <f>D290</f>
        <v>1308394.2</v>
      </c>
    </row>
    <row r="290" spans="1:4" ht="28.5">
      <c r="A290" s="88" t="s">
        <v>58</v>
      </c>
      <c r="B290" s="94" t="s">
        <v>121</v>
      </c>
      <c r="C290" s="94"/>
      <c r="D290" s="80">
        <f>D291</f>
        <v>1308394.2</v>
      </c>
    </row>
    <row r="291" spans="1:4" ht="45">
      <c r="A291" s="97" t="s">
        <v>80</v>
      </c>
      <c r="B291" s="95" t="s">
        <v>121</v>
      </c>
      <c r="C291" s="95" t="s">
        <v>50</v>
      </c>
      <c r="D291" s="86">
        <f>D292</f>
        <v>1308394.2</v>
      </c>
    </row>
    <row r="292" spans="1:4" ht="15">
      <c r="A292" s="100" t="s">
        <v>75</v>
      </c>
      <c r="B292" s="95" t="s">
        <v>121</v>
      </c>
      <c r="C292" s="95" t="s">
        <v>52</v>
      </c>
      <c r="D292" s="87">
        <v>1308394.2</v>
      </c>
    </row>
    <row r="293" spans="1:4" ht="45">
      <c r="A293" s="81" t="s">
        <v>48</v>
      </c>
      <c r="B293" s="94" t="s">
        <v>116</v>
      </c>
      <c r="C293" s="94"/>
      <c r="D293" s="80">
        <f>D294</f>
        <v>1931004</v>
      </c>
    </row>
    <row r="294" spans="1:4" ht="20.25" customHeight="1">
      <c r="A294" s="88" t="s">
        <v>9</v>
      </c>
      <c r="B294" s="94" t="s">
        <v>116</v>
      </c>
      <c r="C294" s="94"/>
      <c r="D294" s="80">
        <f>D295</f>
        <v>1931004</v>
      </c>
    </row>
    <row r="295" spans="1:4" ht="27.75" customHeight="1">
      <c r="A295" s="85" t="s">
        <v>61</v>
      </c>
      <c r="B295" s="95" t="s">
        <v>116</v>
      </c>
      <c r="C295" s="95" t="s">
        <v>50</v>
      </c>
      <c r="D295" s="86">
        <f>D296</f>
        <v>1931004</v>
      </c>
    </row>
    <row r="296" spans="1:4" ht="27.75" customHeight="1">
      <c r="A296" s="85" t="s">
        <v>62</v>
      </c>
      <c r="B296" s="95" t="s">
        <v>116</v>
      </c>
      <c r="C296" s="95" t="s">
        <v>52</v>
      </c>
      <c r="D296" s="87">
        <v>1931004</v>
      </c>
    </row>
    <row r="297" spans="1:4" ht="30">
      <c r="A297" s="81" t="s">
        <v>82</v>
      </c>
      <c r="B297" s="94" t="s">
        <v>137</v>
      </c>
      <c r="C297" s="83" t="s">
        <v>74</v>
      </c>
      <c r="D297" s="80">
        <f>D298</f>
        <v>395100</v>
      </c>
    </row>
    <row r="298" spans="1:4" ht="14.25">
      <c r="A298" s="91" t="s">
        <v>73</v>
      </c>
      <c r="B298" s="103" t="s">
        <v>138</v>
      </c>
      <c r="C298" s="82" t="s">
        <v>74</v>
      </c>
      <c r="D298" s="80">
        <f>D299</f>
        <v>395100</v>
      </c>
    </row>
    <row r="299" spans="1:4" ht="28.5">
      <c r="A299" s="91" t="s">
        <v>20</v>
      </c>
      <c r="B299" s="103" t="s">
        <v>139</v>
      </c>
      <c r="C299" s="82" t="s">
        <v>74</v>
      </c>
      <c r="D299" s="80">
        <f>D300+D302</f>
        <v>395100</v>
      </c>
    </row>
    <row r="300" spans="1:4" ht="45">
      <c r="A300" s="93" t="s">
        <v>80</v>
      </c>
      <c r="B300" s="104" t="s">
        <v>139</v>
      </c>
      <c r="C300" s="95" t="s">
        <v>50</v>
      </c>
      <c r="D300" s="86">
        <f>D301</f>
        <v>368050</v>
      </c>
    </row>
    <row r="301" spans="1:4" ht="15">
      <c r="A301" s="93" t="s">
        <v>87</v>
      </c>
      <c r="B301" s="104" t="s">
        <v>139</v>
      </c>
      <c r="C301" s="95" t="s">
        <v>52</v>
      </c>
      <c r="D301" s="87">
        <v>368050</v>
      </c>
    </row>
    <row r="302" spans="1:4" ht="15">
      <c r="A302" s="85" t="s">
        <v>61</v>
      </c>
      <c r="B302" s="104" t="s">
        <v>139</v>
      </c>
      <c r="C302" s="95" t="s">
        <v>53</v>
      </c>
      <c r="D302" s="86">
        <f>D303</f>
        <v>27050</v>
      </c>
    </row>
    <row r="303" spans="1:4" ht="30">
      <c r="A303" s="85" t="s">
        <v>62</v>
      </c>
      <c r="B303" s="104" t="s">
        <v>139</v>
      </c>
      <c r="C303" s="95" t="s">
        <v>54</v>
      </c>
      <c r="D303" s="87">
        <v>27050</v>
      </c>
    </row>
    <row r="305" ht="15">
      <c r="A305" s="72"/>
    </row>
  </sheetData>
  <sheetProtection/>
  <mergeCells count="1">
    <mergeCell ref="A13:D1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8.421875" style="19" customWidth="1"/>
    <col min="2" max="2" width="49.8515625" style="19" customWidth="1"/>
    <col min="3" max="3" width="25.8515625" style="19" customWidth="1"/>
    <col min="4" max="240" width="9.140625" style="19" customWidth="1"/>
    <col min="241" max="241" width="37.7109375" style="19" customWidth="1"/>
    <col min="242" max="242" width="7.57421875" style="19" customWidth="1"/>
    <col min="243" max="244" width="9.00390625" style="19" customWidth="1"/>
    <col min="245" max="245" width="6.421875" style="19" customWidth="1"/>
    <col min="246" max="246" width="9.28125" style="19" customWidth="1"/>
    <col min="247" max="247" width="11.00390625" style="19" customWidth="1"/>
    <col min="248" max="248" width="9.8515625" style="19" customWidth="1"/>
    <col min="249" max="251" width="0" style="19" hidden="1" customWidth="1"/>
    <col min="252" max="16384" width="9.140625" style="19" customWidth="1"/>
  </cols>
  <sheetData>
    <row r="1" ht="12">
      <c r="B1" s="19" t="s">
        <v>348</v>
      </c>
    </row>
    <row r="2" ht="12">
      <c r="B2" s="19" t="s">
        <v>349</v>
      </c>
    </row>
    <row r="3" ht="10.5" customHeight="1">
      <c r="B3" s="19" t="s">
        <v>351</v>
      </c>
    </row>
    <row r="4" ht="12">
      <c r="B4" s="19" t="s">
        <v>350</v>
      </c>
    </row>
    <row r="5" ht="12">
      <c r="B5" s="19" t="s">
        <v>378</v>
      </c>
    </row>
    <row r="7" ht="12">
      <c r="C7" s="19" t="s">
        <v>281</v>
      </c>
    </row>
    <row r="8" ht="12">
      <c r="C8" s="19" t="s">
        <v>271</v>
      </c>
    </row>
    <row r="9" ht="12">
      <c r="C9" s="19" t="s">
        <v>352</v>
      </c>
    </row>
    <row r="10" ht="12">
      <c r="C10" s="19" t="s">
        <v>272</v>
      </c>
    </row>
    <row r="11" ht="12">
      <c r="C11" s="19" t="s">
        <v>328</v>
      </c>
    </row>
    <row r="13" spans="1:3" ht="30.75" customHeight="1">
      <c r="A13" s="121" t="s">
        <v>322</v>
      </c>
      <c r="B13" s="121"/>
      <c r="C13" s="121"/>
    </row>
    <row r="14" ht="5.25" customHeight="1">
      <c r="B14" s="21"/>
    </row>
    <row r="15" ht="12">
      <c r="C15" s="22" t="s">
        <v>90</v>
      </c>
    </row>
    <row r="16" spans="1:3" ht="30" customHeight="1">
      <c r="A16" s="24" t="s">
        <v>200</v>
      </c>
      <c r="B16" s="24" t="s">
        <v>201</v>
      </c>
      <c r="C16" s="24" t="s">
        <v>321</v>
      </c>
    </row>
    <row r="17" spans="1:3" ht="12">
      <c r="A17" s="23">
        <v>1</v>
      </c>
      <c r="B17" s="23">
        <v>2</v>
      </c>
      <c r="C17" s="23">
        <v>3</v>
      </c>
    </row>
    <row r="18" spans="1:3" ht="36">
      <c r="A18" s="18"/>
      <c r="B18" s="48" t="s">
        <v>96</v>
      </c>
      <c r="C18" s="26"/>
    </row>
    <row r="19" spans="1:3" ht="12">
      <c r="A19" s="20"/>
      <c r="B19" s="38" t="s">
        <v>4</v>
      </c>
      <c r="C19" s="26">
        <f>C20+C26+C28+C30+C34+C38+C42+C44+C47+C49+C51</f>
        <v>310468001.65000004</v>
      </c>
    </row>
    <row r="20" spans="1:3" ht="12">
      <c r="A20" s="62" t="s">
        <v>202</v>
      </c>
      <c r="B20" s="63" t="s">
        <v>5</v>
      </c>
      <c r="C20" s="26">
        <f>C21+C22+C23+C24+C25</f>
        <v>32129326.5</v>
      </c>
    </row>
    <row r="21" spans="1:3" s="21" customFormat="1" ht="36">
      <c r="A21" s="64" t="s">
        <v>8</v>
      </c>
      <c r="B21" s="65" t="s">
        <v>47</v>
      </c>
      <c r="C21" s="28">
        <f>'приложение 2'!F21</f>
        <v>1931004</v>
      </c>
    </row>
    <row r="22" spans="1:3" ht="36">
      <c r="A22" s="66" t="s">
        <v>11</v>
      </c>
      <c r="B22" s="65" t="s">
        <v>10</v>
      </c>
      <c r="C22" s="28">
        <f>'приложение 2'!F26</f>
        <v>13979140.319999998</v>
      </c>
    </row>
    <row r="23" spans="1:3" ht="12">
      <c r="A23" s="109" t="s">
        <v>371</v>
      </c>
      <c r="B23" s="65" t="s">
        <v>370</v>
      </c>
      <c r="C23" s="28">
        <f>'приложение 2'!F40</f>
        <v>25000</v>
      </c>
    </row>
    <row r="24" spans="1:3" ht="12">
      <c r="A24" s="66" t="s">
        <v>13</v>
      </c>
      <c r="B24" s="67" t="s">
        <v>12</v>
      </c>
      <c r="C24" s="28">
        <f>'приложение 2'!F45</f>
        <v>144160</v>
      </c>
    </row>
    <row r="25" spans="1:3" ht="12">
      <c r="A25" s="66" t="s">
        <v>15</v>
      </c>
      <c r="B25" s="67" t="s">
        <v>14</v>
      </c>
      <c r="C25" s="28">
        <f>'приложение 2'!F51</f>
        <v>16050022.18</v>
      </c>
    </row>
    <row r="26" spans="1:3" ht="12">
      <c r="A26" s="62" t="s">
        <v>203</v>
      </c>
      <c r="B26" s="63" t="s">
        <v>16</v>
      </c>
      <c r="C26" s="26">
        <f>C27</f>
        <v>395100</v>
      </c>
    </row>
    <row r="27" spans="1:3" ht="12">
      <c r="A27" s="66" t="s">
        <v>19</v>
      </c>
      <c r="B27" s="67" t="s">
        <v>18</v>
      </c>
      <c r="C27" s="28">
        <f>'приложение 2'!F93</f>
        <v>395100</v>
      </c>
    </row>
    <row r="28" spans="1:3" ht="24.75" customHeight="1">
      <c r="A28" s="62" t="s">
        <v>204</v>
      </c>
      <c r="B28" s="68" t="s">
        <v>21</v>
      </c>
      <c r="C28" s="26">
        <f>C29</f>
        <v>5051921</v>
      </c>
    </row>
    <row r="29" spans="1:3" ht="24">
      <c r="A29" s="66" t="s">
        <v>46</v>
      </c>
      <c r="B29" s="67" t="s">
        <v>317</v>
      </c>
      <c r="C29" s="28">
        <f>'приложение 2'!F102</f>
        <v>5051921</v>
      </c>
    </row>
    <row r="30" spans="1:3" ht="12">
      <c r="A30" s="62" t="s">
        <v>205</v>
      </c>
      <c r="B30" s="69" t="s">
        <v>100</v>
      </c>
      <c r="C30" s="26">
        <f>C31+C32+C33</f>
        <v>42678747.13</v>
      </c>
    </row>
    <row r="31" spans="1:3" ht="12">
      <c r="A31" s="109" t="s">
        <v>313</v>
      </c>
      <c r="B31" s="71" t="s">
        <v>314</v>
      </c>
      <c r="C31" s="28">
        <f>'приложение 2'!F136</f>
        <v>440865.17</v>
      </c>
    </row>
    <row r="32" spans="1:3" ht="12">
      <c r="A32" s="66" t="s">
        <v>101</v>
      </c>
      <c r="B32" s="70" t="s">
        <v>103</v>
      </c>
      <c r="C32" s="28">
        <f>'приложение 2'!F142</f>
        <v>40867840.96</v>
      </c>
    </row>
    <row r="33" spans="1:3" ht="12">
      <c r="A33" s="66" t="s">
        <v>98</v>
      </c>
      <c r="B33" s="70" t="s">
        <v>99</v>
      </c>
      <c r="C33" s="28">
        <f>'приложение 2'!F157</f>
        <v>1370041</v>
      </c>
    </row>
    <row r="34" spans="1:3" ht="12">
      <c r="A34" s="62" t="s">
        <v>206</v>
      </c>
      <c r="B34" s="69" t="s">
        <v>23</v>
      </c>
      <c r="C34" s="26">
        <f>C35+C37+C36</f>
        <v>174309911.47</v>
      </c>
    </row>
    <row r="35" spans="1:3" ht="12">
      <c r="A35" s="66" t="s">
        <v>26</v>
      </c>
      <c r="B35" s="70" t="s">
        <v>25</v>
      </c>
      <c r="C35" s="28">
        <f>'приложение 2'!F167</f>
        <v>93586545.69</v>
      </c>
    </row>
    <row r="36" spans="1:3" ht="12">
      <c r="A36" s="66" t="s">
        <v>27</v>
      </c>
      <c r="B36" s="71" t="s">
        <v>95</v>
      </c>
      <c r="C36" s="28">
        <f>'приложение 2'!F198</f>
        <v>48584818.39</v>
      </c>
    </row>
    <row r="37" spans="1:3" ht="12">
      <c r="A37" s="66" t="s">
        <v>29</v>
      </c>
      <c r="B37" s="71" t="s">
        <v>28</v>
      </c>
      <c r="C37" s="28">
        <f>'приложение 2'!F235</f>
        <v>32138547.39</v>
      </c>
    </row>
    <row r="38" spans="1:3" ht="12">
      <c r="A38" s="62" t="s">
        <v>207</v>
      </c>
      <c r="B38" s="69" t="s">
        <v>30</v>
      </c>
      <c r="C38" s="26">
        <f>C39+C40+C41</f>
        <v>2276159</v>
      </c>
    </row>
    <row r="39" spans="1:3" ht="12">
      <c r="A39" s="109" t="s">
        <v>358</v>
      </c>
      <c r="B39" s="71" t="s">
        <v>357</v>
      </c>
      <c r="C39" s="28">
        <f>'приложение 2'!F281</f>
        <v>802558.27</v>
      </c>
    </row>
    <row r="40" spans="1:3" ht="12">
      <c r="A40" s="109" t="s">
        <v>360</v>
      </c>
      <c r="B40" s="71" t="s">
        <v>359</v>
      </c>
      <c r="C40" s="28">
        <f>'приложение 2'!F288</f>
        <v>1197441.73</v>
      </c>
    </row>
    <row r="41" spans="1:3" ht="12">
      <c r="A41" s="66" t="s">
        <v>33</v>
      </c>
      <c r="B41" s="65" t="s">
        <v>32</v>
      </c>
      <c r="C41" s="28">
        <f>'приложение 2'!F295</f>
        <v>276159</v>
      </c>
    </row>
    <row r="42" spans="1:3" ht="12">
      <c r="A42" s="62" t="s">
        <v>208</v>
      </c>
      <c r="B42" s="63" t="s">
        <v>34</v>
      </c>
      <c r="C42" s="26">
        <f>C43</f>
        <v>26154584</v>
      </c>
    </row>
    <row r="43" spans="1:3" ht="12">
      <c r="A43" s="66" t="s">
        <v>37</v>
      </c>
      <c r="B43" s="65" t="s">
        <v>36</v>
      </c>
      <c r="C43" s="28">
        <f>'приложение 2'!F310</f>
        <v>26154584</v>
      </c>
    </row>
    <row r="44" spans="1:3" ht="12">
      <c r="A44" s="62" t="s">
        <v>209</v>
      </c>
      <c r="B44" s="63" t="s">
        <v>38</v>
      </c>
      <c r="C44" s="26">
        <f>C45+C46</f>
        <v>1298591.55</v>
      </c>
    </row>
    <row r="45" spans="1:3" ht="12">
      <c r="A45" s="66" t="s">
        <v>41</v>
      </c>
      <c r="B45" s="65" t="s">
        <v>40</v>
      </c>
      <c r="C45" s="28">
        <f>'приложение 2'!F327</f>
        <v>15000</v>
      </c>
    </row>
    <row r="46" spans="1:3" ht="12">
      <c r="A46" s="66" t="s">
        <v>276</v>
      </c>
      <c r="B46" s="65" t="s">
        <v>275</v>
      </c>
      <c r="C46" s="28">
        <f>'приложение 2'!F334</f>
        <v>1283591.55</v>
      </c>
    </row>
    <row r="47" spans="1:3" ht="12">
      <c r="A47" s="62" t="s">
        <v>210</v>
      </c>
      <c r="B47" s="63" t="s">
        <v>42</v>
      </c>
      <c r="C47" s="26">
        <f>C48</f>
        <v>5893661</v>
      </c>
    </row>
    <row r="48" spans="1:3" ht="12">
      <c r="A48" s="66" t="s">
        <v>44</v>
      </c>
      <c r="B48" s="65" t="s">
        <v>89</v>
      </c>
      <c r="C48" s="28">
        <f>'приложение 2'!F361</f>
        <v>5893661</v>
      </c>
    </row>
    <row r="49" spans="1:3" ht="12">
      <c r="A49" s="62" t="s">
        <v>344</v>
      </c>
      <c r="B49" s="63" t="s">
        <v>340</v>
      </c>
      <c r="C49" s="26">
        <f>C50</f>
        <v>280000</v>
      </c>
    </row>
    <row r="50" spans="1:3" ht="12">
      <c r="A50" s="66" t="s">
        <v>343</v>
      </c>
      <c r="B50" s="65" t="s">
        <v>345</v>
      </c>
      <c r="C50" s="28">
        <f>'приложение 2'!F378</f>
        <v>280000</v>
      </c>
    </row>
    <row r="51" spans="1:3" ht="24">
      <c r="A51" s="62" t="s">
        <v>369</v>
      </c>
      <c r="B51" s="14" t="s">
        <v>365</v>
      </c>
      <c r="C51" s="26">
        <f>C52</f>
        <v>20000000</v>
      </c>
    </row>
    <row r="52" spans="1:3" ht="12">
      <c r="A52" s="4" t="s">
        <v>368</v>
      </c>
      <c r="B52" s="7" t="s">
        <v>367</v>
      </c>
      <c r="C52" s="28">
        <f>'приложение 2'!F385</f>
        <v>20000000</v>
      </c>
    </row>
    <row r="182" s="33" customFormat="1" ht="12"/>
    <row r="185" s="33" customFormat="1" ht="12"/>
  </sheetData>
  <sheetProtection/>
  <mergeCells count="1">
    <mergeCell ref="A13:C13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2021-10-01T11:57:42Z</dcterms:modified>
  <cp:category/>
  <cp:version/>
  <cp:contentType/>
  <cp:contentStatus/>
</cp:coreProperties>
</file>